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nerdale Clerk\Documents\Parish Council\Finance\Audit 2022\"/>
    </mc:Choice>
  </mc:AlternateContent>
  <xr:revisionPtr revIDLastSave="0" documentId="13_ncr:1_{0F26E92E-A489-4E58-981D-0C06301DEA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F32" i="1"/>
  <c r="H79" i="1" l="1"/>
  <c r="F90" i="1" l="1"/>
  <c r="F95" i="1"/>
  <c r="H98" i="1" l="1"/>
  <c r="H100" i="1" s="1"/>
  <c r="C105" i="1" s="1"/>
  <c r="C106" i="1" s="1"/>
  <c r="F25" i="1"/>
  <c r="H71" i="1" s="1"/>
  <c r="H73" i="1" l="1"/>
</calcChain>
</file>

<file path=xl/sharedStrings.xml><?xml version="1.0" encoding="utf-8"?>
<sst xmlns="http://schemas.openxmlformats.org/spreadsheetml/2006/main" count="143" uniqueCount="121">
  <si>
    <t>Date</t>
  </si>
  <si>
    <t>Statement</t>
  </si>
  <si>
    <t xml:space="preserve"> </t>
  </si>
  <si>
    <t>INCOME</t>
  </si>
  <si>
    <t>No</t>
  </si>
  <si>
    <t>£</t>
  </si>
  <si>
    <t>Total Income</t>
  </si>
  <si>
    <t>EXPENDITURE</t>
  </si>
  <si>
    <t>Total Expenditure</t>
  </si>
  <si>
    <t>Net Movement on Bank in Period</t>
  </si>
  <si>
    <t>Total Financial Position Per Latest Bank Statement</t>
  </si>
  <si>
    <t>Net Movement not shown on Bank Statements</t>
  </si>
  <si>
    <t>Cheque</t>
  </si>
  <si>
    <t>Income/Expenditure not shown on bank statement</t>
  </si>
  <si>
    <t>Total Net Movement</t>
  </si>
  <si>
    <t>000588</t>
  </si>
  <si>
    <t>Stewart Kenyon VN 0131</t>
  </si>
  <si>
    <t>Reconciled Balance Note:</t>
  </si>
  <si>
    <t>The Gather VN 0148</t>
  </si>
  <si>
    <t>000598</t>
  </si>
  <si>
    <t>Broadmore Trail  (balance)</t>
  </si>
  <si>
    <t>P Porter VN0149</t>
  </si>
  <si>
    <t>000599</t>
  </si>
  <si>
    <t>Zoom 18/3-17/4/21  18/4-17/5/21 vn 1050/1</t>
  </si>
  <si>
    <t>ICO Data Protection Fee 2021 vn 0152</t>
  </si>
  <si>
    <t>Calc Subscription vn0153</t>
  </si>
  <si>
    <t>Grant St Mary's Church vn0155</t>
  </si>
  <si>
    <t>Grant Lamplugh Sports vn0156</t>
  </si>
  <si>
    <t>000602</t>
  </si>
  <si>
    <t>000603</t>
  </si>
  <si>
    <t>000605</t>
  </si>
  <si>
    <t>000606</t>
  </si>
  <si>
    <t>000601</t>
  </si>
  <si>
    <t>) 000600</t>
  </si>
  <si>
    <t>) £679.19</t>
  </si>
  <si>
    <t>PC Day to Day (reconciled balance minus Broadmore Trail balance.</t>
  </si>
  <si>
    <t>TEEC web site Hosting and domain migration inv 3681 vn 0139 £151.19</t>
  </si>
  <si>
    <t>TEECMigration Site design inv 3682 vn0140 £528.00</t>
  </si>
  <si>
    <t>Parish Precept Payment  vn 0157</t>
  </si>
  <si>
    <t>TT Kirkbride Broadmoor trail vn0157</t>
  </si>
  <si>
    <t>000607</t>
  </si>
  <si>
    <t>Zoom 18/5 - 17/06 vn 0158 £14.39</t>
  </si>
  <si>
    <t>)000608</t>
  </si>
  <si>
    <t>Zoom 18/6 - 17/7 vn 0159 £14.39</t>
  </si>
  <si>
    <t>) £28.78</t>
  </si>
  <si>
    <t>CALC New Chair Course vn0169</t>
  </si>
  <si>
    <t>000609</t>
  </si>
  <si>
    <t>The Ennerdale Centre St Mary's 11/6 Ex Meeting vn0160</t>
  </si>
  <si>
    <t>000610</t>
  </si>
  <si>
    <t>Clerk Salary QTR 1 (April May June) vn 0161</t>
  </si>
  <si>
    <t>000611</t>
  </si>
  <si>
    <t>Clerk Expenses Office Cost q1 vn0163</t>
  </si>
  <si>
    <t>)£87.64</t>
  </si>
  <si>
    <t>Clerk Expenses Holiday q1 vn0164</t>
  </si>
  <si>
    <t>)000612</t>
  </si>
  <si>
    <t>123 Reg Web Hosing vn0165</t>
  </si>
  <si>
    <t>)£50.25</t>
  </si>
  <si>
    <t>123 Reg Domain Name vn0166</t>
  </si>
  <si>
    <t>CPSL vn0167</t>
  </si>
  <si>
    <t>000614</t>
  </si>
  <si>
    <t>Stuart Kenyon Invoice to cut road sides Vicarage to Thorntrees in Spring 2021 vn0168</t>
  </si>
  <si>
    <t>000615</t>
  </si>
  <si>
    <t>Grant Foeks vn0154 cheque reissued 21/9/21</t>
  </si>
  <si>
    <t>000604/000617</t>
  </si>
  <si>
    <t>13 July 21</t>
  </si>
  <si>
    <t>)000613</t>
  </si>
  <si>
    <t>Chris Draper vn 0169</t>
  </si>
  <si>
    <t>BHIB Insurance vn0171</t>
  </si>
  <si>
    <t>The Gather July Meeting vn0172</t>
  </si>
  <si>
    <t>Susan Denham-Smith vn0177</t>
  </si>
  <si>
    <t>Susan Denham-Smith vn 0174/5/8/9</t>
  </si>
  <si>
    <t>Mark Denham-Smith vn0176</t>
  </si>
  <si>
    <t>000618</t>
  </si>
  <si>
    <t>000619</t>
  </si>
  <si>
    <t>000620</t>
  </si>
  <si>
    <t>000621</t>
  </si>
  <si>
    <t>000622</t>
  </si>
  <si>
    <t>000623</t>
  </si>
  <si>
    <t>TT Kirkbride vn0170</t>
  </si>
  <si>
    <t>000616</t>
  </si>
  <si>
    <t>Total reconciled balance</t>
  </si>
  <si>
    <t>5 May 21</t>
  </si>
  <si>
    <t>000624</t>
  </si>
  <si>
    <t>000626</t>
  </si>
  <si>
    <t>000627</t>
  </si>
  <si>
    <t>000628</t>
  </si>
  <si>
    <t>000629</t>
  </si>
  <si>
    <t>21 September 2021</t>
  </si>
  <si>
    <t>PKF Littlejohn vn0180</t>
  </si>
  <si>
    <t>S Sharpe vn0181</t>
  </si>
  <si>
    <t>The Gather vn0182/0183</t>
  </si>
  <si>
    <t>CALC vn 0184,5,6,7,8</t>
  </si>
  <si>
    <t>S Denham-Smith vn0189/90</t>
  </si>
  <si>
    <t>S Denham-Smith vn0191/2</t>
  </si>
  <si>
    <t>15th March 2022</t>
  </si>
  <si>
    <t>TEEC vn0193</t>
  </si>
  <si>
    <t>000630</t>
  </si>
  <si>
    <t>The Gather vn0194/0195</t>
  </si>
  <si>
    <t>000631</t>
  </si>
  <si>
    <t>J Coltman vn0196/0197</t>
  </si>
  <si>
    <t>000632</t>
  </si>
  <si>
    <t>000633</t>
  </si>
  <si>
    <t>HMRC vn0198</t>
  </si>
  <si>
    <t>Lamplugh with Ennerdale PCC - Newsletter</t>
  </si>
  <si>
    <t>000634</t>
  </si>
  <si>
    <t>B/F A/C 03104958</t>
  </si>
  <si>
    <t>B/F A/C 83805370</t>
  </si>
  <si>
    <t>Interest A/C 83805370</t>
  </si>
  <si>
    <t>Balance per Bank Statements 31/03/22</t>
  </si>
  <si>
    <t>3104958</t>
  </si>
  <si>
    <t>83805370</t>
  </si>
  <si>
    <t>000625</t>
  </si>
  <si>
    <t>Bank Balance for period</t>
  </si>
  <si>
    <t xml:space="preserve">Total Reconciled Bank Balance at 31st March 2022 </t>
  </si>
  <si>
    <t>Bank Reconciliation</t>
  </si>
  <si>
    <t>Ennerdale &amp; Kinniside Parish Council</t>
  </si>
  <si>
    <t>Copeland, Cumbria</t>
  </si>
  <si>
    <t>Financial Year Ending 31st March 2022</t>
  </si>
  <si>
    <t>Prepared by Jane Coltman (Clerk &amp; RFO)</t>
  </si>
  <si>
    <t>18th June 2022</t>
  </si>
  <si>
    <t>Total cleared from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</si>
</sst>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5" formatCode="dd/mm/yyyy;@"/>
    <numFmt numFmtId="166" formatCode="[$-F800]dddd\,\ mmmm\ dd\,\ yyyy"/>
    <numFmt numFmtId="168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/>
    <xf numFmtId="1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/>
    <xf numFmtId="0" fontId="6" fillId="0" borderId="0" xfId="0" applyFont="1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7" fillId="0" borderId="0" xfId="0" applyFont="1"/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2" fontId="3" fillId="0" borderId="0" xfId="0" applyNumberFormat="1" applyFont="1" applyProtection="1"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8" fontId="8" fillId="0" borderId="0" xfId="0" applyNumberFormat="1" applyFont="1"/>
    <xf numFmtId="1" fontId="5" fillId="0" borderId="0" xfId="0" applyNumberFormat="1" applyFont="1" applyAlignment="1" applyProtection="1">
      <alignment horizontal="center"/>
      <protection locked="0"/>
    </xf>
    <xf numFmtId="8" fontId="5" fillId="0" borderId="0" xfId="0" applyNumberFormat="1" applyFont="1"/>
    <xf numFmtId="1" fontId="3" fillId="0" borderId="0" xfId="0" applyNumberFormat="1" applyFont="1" applyAlignment="1" applyProtection="1">
      <alignment horizontal="center"/>
      <protection locked="0"/>
    </xf>
    <xf numFmtId="8" fontId="3" fillId="0" borderId="0" xfId="0" applyNumberFormat="1" applyFont="1"/>
    <xf numFmtId="8" fontId="7" fillId="0" borderId="0" xfId="0" applyNumberFormat="1" applyFont="1"/>
    <xf numFmtId="43" fontId="8" fillId="0" borderId="0" xfId="0" applyNumberFormat="1" applyFont="1"/>
    <xf numFmtId="0" fontId="2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Alignment="1">
      <alignment horizontal="left"/>
    </xf>
    <xf numFmtId="165" fontId="6" fillId="0" borderId="0" xfId="0" applyNumberFormat="1" applyFont="1" applyAlignment="1" applyProtection="1">
      <alignment horizontal="left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165" fontId="5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14" fontId="3" fillId="0" borderId="0" xfId="0" applyNumberFormat="1" applyFont="1" applyProtection="1">
      <protection locked="0"/>
    </xf>
    <xf numFmtId="1" fontId="3" fillId="0" borderId="0" xfId="0" quotePrefix="1" applyNumberFormat="1" applyFont="1" applyAlignment="1" applyProtection="1">
      <alignment horizontal="center"/>
      <protection locked="0"/>
    </xf>
    <xf numFmtId="14" fontId="3" fillId="0" borderId="0" xfId="0" quotePrefix="1" applyNumberFormat="1" applyFont="1" applyAlignment="1" applyProtection="1">
      <alignment horizontal="right"/>
      <protection locked="0"/>
    </xf>
    <xf numFmtId="2" fontId="3" fillId="0" borderId="0" xfId="0" applyNumberFormat="1" applyFont="1"/>
    <xf numFmtId="2" fontId="5" fillId="0" borderId="0" xfId="0" applyNumberFormat="1" applyFont="1"/>
    <xf numFmtId="0" fontId="4" fillId="0" borderId="0" xfId="0" applyFont="1" applyProtection="1">
      <protection locked="0"/>
    </xf>
    <xf numFmtId="165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0" applyFont="1"/>
    <xf numFmtId="4" fontId="5" fillId="0" borderId="0" xfId="0" applyNumberFormat="1" applyFont="1"/>
    <xf numFmtId="49" fontId="3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44" fontId="3" fillId="0" borderId="0" xfId="0" applyNumberFormat="1" applyFont="1" applyProtection="1">
      <protection locked="0"/>
    </xf>
    <xf numFmtId="44" fontId="2" fillId="0" borderId="0" xfId="0" applyNumberFormat="1" applyFont="1" applyProtection="1">
      <protection locked="0"/>
    </xf>
    <xf numFmtId="44" fontId="5" fillId="0" borderId="0" xfId="0" applyNumberFormat="1" applyFont="1" applyProtection="1">
      <protection locked="0"/>
    </xf>
    <xf numFmtId="44" fontId="7" fillId="0" borderId="0" xfId="0" applyNumberFormat="1" applyFont="1" applyProtection="1">
      <protection locked="0"/>
    </xf>
    <xf numFmtId="44" fontId="5" fillId="0" borderId="0" xfId="0" applyNumberFormat="1" applyFont="1" applyAlignment="1" applyProtection="1">
      <alignment horizontal="center"/>
      <protection locked="0"/>
    </xf>
    <xf numFmtId="44" fontId="3" fillId="0" borderId="0" xfId="0" applyNumberFormat="1" applyFont="1"/>
    <xf numFmtId="44" fontId="5" fillId="0" borderId="1" xfId="0" applyNumberFormat="1" applyFont="1" applyBorder="1"/>
    <xf numFmtId="44" fontId="5" fillId="0" borderId="0" xfId="0" applyNumberFormat="1" applyFont="1"/>
    <xf numFmtId="44" fontId="8" fillId="0" borderId="0" xfId="0" applyNumberFormat="1" applyFont="1"/>
    <xf numFmtId="44" fontId="7" fillId="0" borderId="0" xfId="0" applyNumberFormat="1" applyFont="1"/>
    <xf numFmtId="44" fontId="8" fillId="0" borderId="0" xfId="0" applyNumberFormat="1" applyFont="1" applyProtection="1">
      <protection locked="0"/>
    </xf>
    <xf numFmtId="49" fontId="0" fillId="0" borderId="0" xfId="0" applyNumberFormat="1"/>
    <xf numFmtId="44" fontId="0" fillId="0" borderId="0" xfId="0" applyNumberFormat="1"/>
    <xf numFmtId="166" fontId="0" fillId="0" borderId="0" xfId="0" applyNumberFormat="1"/>
    <xf numFmtId="49" fontId="11" fillId="0" borderId="0" xfId="0" applyNumberFormat="1" applyFont="1"/>
    <xf numFmtId="44" fontId="11" fillId="0" borderId="0" xfId="0" applyNumberFormat="1" applyFont="1"/>
    <xf numFmtId="0" fontId="12" fillId="0" borderId="0" xfId="0" applyFont="1"/>
    <xf numFmtId="44" fontId="10" fillId="0" borderId="0" xfId="0" applyNumberFormat="1" applyFont="1"/>
    <xf numFmtId="49" fontId="11" fillId="0" borderId="0" xfId="0" applyNumberFormat="1" applyFont="1" applyBorder="1"/>
    <xf numFmtId="44" fontId="5" fillId="0" borderId="0" xfId="0" applyNumberFormat="1" applyFont="1" applyBorder="1"/>
    <xf numFmtId="44" fontId="11" fillId="0" borderId="0" xfId="0" applyNumberFormat="1" applyFont="1" applyBorder="1"/>
    <xf numFmtId="44" fontId="3" fillId="0" borderId="1" xfId="0" applyNumberFormat="1" applyFont="1" applyBorder="1" applyProtection="1">
      <protection locked="0"/>
    </xf>
    <xf numFmtId="2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 applyProtection="1">
      <alignment horizontal="right"/>
      <protection locked="0"/>
    </xf>
    <xf numFmtId="1" fontId="3" fillId="0" borderId="0" xfId="0" quotePrefix="1" applyNumberFormat="1" applyFont="1" applyAlignment="1" applyProtection="1">
      <alignment horizontal="right"/>
      <protection locked="0"/>
    </xf>
    <xf numFmtId="1" fontId="5" fillId="0" borderId="0" xfId="0" applyNumberFormat="1" applyFont="1" applyAlignment="1" applyProtection="1">
      <alignment horizontal="right"/>
      <protection locked="0"/>
    </xf>
    <xf numFmtId="49" fontId="11" fillId="0" borderId="0" xfId="0" applyNumberFormat="1" applyFont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" fontId="3" fillId="0" borderId="0" xfId="0" applyNumberFormat="1" applyFont="1" applyFill="1" applyAlignment="1" applyProtection="1">
      <alignment horizontal="center"/>
      <protection locked="0"/>
    </xf>
    <xf numFmtId="1" fontId="5" fillId="0" borderId="0" xfId="0" applyNumberFormat="1" applyFont="1" applyFill="1" applyAlignment="1" applyProtection="1">
      <alignment horizontal="center"/>
      <protection locked="0"/>
    </xf>
    <xf numFmtId="166" fontId="11" fillId="0" borderId="0" xfId="0" applyNumberFormat="1" applyFont="1"/>
    <xf numFmtId="166" fontId="3" fillId="0" borderId="0" xfId="0" applyNumberFormat="1" applyFont="1" applyAlignment="1" applyProtection="1">
      <alignment horizontal="right"/>
      <protection locked="0"/>
    </xf>
    <xf numFmtId="166" fontId="11" fillId="0" borderId="0" xfId="0" applyNumberFormat="1" applyFont="1" applyAlignment="1">
      <alignment horizontal="right"/>
    </xf>
    <xf numFmtId="49" fontId="3" fillId="0" borderId="0" xfId="0" applyNumberFormat="1" applyFont="1" applyAlignment="1" applyProtection="1">
      <alignment horizontal="right"/>
      <protection locked="0"/>
    </xf>
    <xf numFmtId="0" fontId="11" fillId="0" borderId="0" xfId="0" applyFont="1"/>
    <xf numFmtId="0" fontId="3" fillId="0" borderId="0" xfId="0" applyFont="1" applyBorder="1"/>
    <xf numFmtId="0" fontId="11" fillId="0" borderId="0" xfId="0" applyFont="1" applyBorder="1"/>
    <xf numFmtId="49" fontId="11" fillId="0" borderId="0" xfId="0" applyNumberFormat="1" applyFont="1" applyAlignment="1">
      <alignment wrapText="1"/>
    </xf>
    <xf numFmtId="8" fontId="3" fillId="2" borderId="0" xfId="0" applyNumberFormat="1" applyFont="1" applyFill="1" applyAlignment="1" applyProtection="1">
      <alignment horizontal="center"/>
      <protection locked="0"/>
    </xf>
    <xf numFmtId="165" fontId="3" fillId="2" borderId="0" xfId="0" applyNumberFormat="1" applyFont="1" applyFill="1" applyAlignment="1" applyProtection="1">
      <alignment horizontal="left"/>
      <protection locked="0"/>
    </xf>
    <xf numFmtId="8" fontId="4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wrapText="1"/>
      <protection locked="0"/>
    </xf>
    <xf numFmtId="165" fontId="8" fillId="2" borderId="0" xfId="0" applyNumberFormat="1" applyFont="1" applyFill="1" applyAlignment="1" applyProtection="1">
      <alignment horizontal="left" wrapText="1"/>
      <protection locked="0"/>
    </xf>
    <xf numFmtId="49" fontId="14" fillId="0" borderId="0" xfId="0" applyNumberFormat="1" applyFont="1"/>
    <xf numFmtId="0" fontId="15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right"/>
      <protection locked="0"/>
    </xf>
    <xf numFmtId="165" fontId="8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center"/>
      <protection locked="0"/>
    </xf>
    <xf numFmtId="44" fontId="8" fillId="0" borderId="0" xfId="0" applyNumberFormat="1" applyFont="1" applyFill="1"/>
    <xf numFmtId="44" fontId="1" fillId="0" borderId="0" xfId="0" applyNumberFormat="1" applyFont="1" applyProtection="1">
      <protection locked="0"/>
    </xf>
    <xf numFmtId="1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49" fontId="11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>
      <alignment horizontal="right"/>
    </xf>
    <xf numFmtId="44" fontId="3" fillId="0" borderId="0" xfId="0" applyNumberFormat="1" applyFont="1" applyBorder="1" applyAlignment="1" applyProtection="1">
      <alignment horizontal="left"/>
      <protection locked="0"/>
    </xf>
    <xf numFmtId="0" fontId="11" fillId="0" borderId="0" xfId="0" applyFont="1" applyBorder="1" applyAlignment="1">
      <alignment wrapText="1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wrapText="1"/>
      <protection locked="0"/>
    </xf>
    <xf numFmtId="0" fontId="3" fillId="0" borderId="0" xfId="0" quotePrefix="1" applyFont="1"/>
    <xf numFmtId="0" fontId="1" fillId="0" borderId="0" xfId="0" applyFont="1" applyFill="1" applyAlignment="1" applyProtection="1">
      <alignment horizontal="center" wrapText="1"/>
      <protection locked="0"/>
    </xf>
    <xf numFmtId="0" fontId="0" fillId="0" borderId="0" xfId="0" applyFill="1" applyAlignment="1">
      <alignment horizontal="center" wrapText="1"/>
    </xf>
    <xf numFmtId="168" fontId="5" fillId="0" borderId="0" xfId="0" applyNumberFormat="1" applyFont="1" applyBorder="1"/>
    <xf numFmtId="168" fontId="5" fillId="0" borderId="4" xfId="0" applyNumberFormat="1" applyFont="1" applyBorder="1"/>
    <xf numFmtId="168" fontId="3" fillId="0" borderId="0" xfId="0" applyNumberFormat="1" applyFont="1" applyProtection="1">
      <protection locked="0"/>
    </xf>
    <xf numFmtId="168" fontId="2" fillId="0" borderId="0" xfId="0" applyNumberFormat="1" applyFont="1" applyProtection="1">
      <protection locked="0"/>
    </xf>
    <xf numFmtId="168" fontId="1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Protection="1">
      <protection locked="0"/>
    </xf>
    <xf numFmtId="168" fontId="3" fillId="0" borderId="0" xfId="0" applyNumberFormat="1" applyFont="1" applyAlignment="1" applyProtection="1">
      <alignment horizontal="center"/>
      <protection locked="0"/>
    </xf>
    <xf numFmtId="168" fontId="5" fillId="0" borderId="0" xfId="0" applyNumberFormat="1" applyFont="1" applyProtection="1">
      <protection locked="0"/>
    </xf>
    <xf numFmtId="168" fontId="5" fillId="0" borderId="0" xfId="0" applyNumberFormat="1" applyFont="1"/>
    <xf numFmtId="168" fontId="3" fillId="0" borderId="0" xfId="0" applyNumberFormat="1" applyFont="1"/>
    <xf numFmtId="168" fontId="8" fillId="0" borderId="0" xfId="0" applyNumberFormat="1" applyFont="1"/>
    <xf numFmtId="168" fontId="5" fillId="0" borderId="2" xfId="0" applyNumberFormat="1" applyFont="1" applyBorder="1"/>
    <xf numFmtId="168" fontId="5" fillId="0" borderId="3" xfId="0" applyNumberFormat="1" applyFont="1" applyBorder="1"/>
    <xf numFmtId="168" fontId="3" fillId="0" borderId="0" xfId="0" applyNumberFormat="1" applyFont="1" applyAlignment="1">
      <alignment horizontal="right"/>
    </xf>
    <xf numFmtId="168" fontId="7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15" fontId="1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44" fontId="5" fillId="0" borderId="1" xfId="0" applyNumberFormat="1" applyFont="1" applyBorder="1" applyProtection="1">
      <protection locked="0"/>
    </xf>
    <xf numFmtId="44" fontId="5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3"/>
  <sheetViews>
    <sheetView tabSelected="1" topLeftCell="A90" zoomScaleNormal="100" workbookViewId="0">
      <selection activeCell="A33" sqref="A33:XFD33"/>
    </sheetView>
  </sheetViews>
  <sheetFormatPr defaultColWidth="11.42578125" defaultRowHeight="12.75" x14ac:dyDescent="0.2"/>
  <cols>
    <col min="1" max="1" width="41.7109375" style="7" customWidth="1"/>
    <col min="2" max="2" width="19.7109375" style="40" customWidth="1"/>
    <col min="3" max="3" width="19.140625" style="17" customWidth="1"/>
    <col min="4" max="4" width="12.140625" style="24" customWidth="1"/>
    <col min="5" max="5" width="14.42578125" style="34" customWidth="1"/>
    <col min="6" max="6" width="16.42578125" style="56" customWidth="1"/>
    <col min="7" max="7" width="9.140625" style="7" customWidth="1"/>
    <col min="8" max="8" width="15.140625" style="121" customWidth="1"/>
    <col min="9" max="9" width="17.28515625" style="4" customWidth="1"/>
    <col min="10" max="10" width="9.85546875" style="4" customWidth="1"/>
    <col min="11" max="11" width="17.42578125" style="4" customWidth="1"/>
    <col min="12" max="12" width="18.42578125" style="4" customWidth="1"/>
    <col min="13" max="13" width="26.7109375" style="4" customWidth="1"/>
    <col min="14" max="257" width="11.42578125" style="4"/>
    <col min="258" max="258" width="36.42578125" style="4" customWidth="1"/>
    <col min="259" max="259" width="11" style="4" customWidth="1"/>
    <col min="260" max="261" width="8.42578125" style="4" customWidth="1"/>
    <col min="262" max="263" width="9.140625" style="4" customWidth="1"/>
    <col min="264" max="264" width="11" style="4" customWidth="1"/>
    <col min="265" max="265" width="17.28515625" style="4" customWidth="1"/>
    <col min="266" max="266" width="9.85546875" style="4" customWidth="1"/>
    <col min="267" max="267" width="15" style="4" customWidth="1"/>
    <col min="268" max="268" width="18.42578125" style="4" customWidth="1"/>
    <col min="269" max="269" width="16.5703125" style="4" customWidth="1"/>
    <col min="270" max="513" width="11.42578125" style="4"/>
    <col min="514" max="514" width="36.42578125" style="4" customWidth="1"/>
    <col min="515" max="515" width="11" style="4" customWidth="1"/>
    <col min="516" max="517" width="8.42578125" style="4" customWidth="1"/>
    <col min="518" max="519" width="9.140625" style="4" customWidth="1"/>
    <col min="520" max="520" width="11" style="4" customWidth="1"/>
    <col min="521" max="521" width="17.28515625" style="4" customWidth="1"/>
    <col min="522" max="522" width="9.85546875" style="4" customWidth="1"/>
    <col min="523" max="523" width="15" style="4" customWidth="1"/>
    <col min="524" max="524" width="18.42578125" style="4" customWidth="1"/>
    <col min="525" max="525" width="16.5703125" style="4" customWidth="1"/>
    <col min="526" max="769" width="11.42578125" style="4"/>
    <col min="770" max="770" width="36.42578125" style="4" customWidth="1"/>
    <col min="771" max="771" width="11" style="4" customWidth="1"/>
    <col min="772" max="773" width="8.42578125" style="4" customWidth="1"/>
    <col min="774" max="775" width="9.140625" style="4" customWidth="1"/>
    <col min="776" max="776" width="11" style="4" customWidth="1"/>
    <col min="777" max="777" width="17.28515625" style="4" customWidth="1"/>
    <col min="778" max="778" width="9.85546875" style="4" customWidth="1"/>
    <col min="779" max="779" width="15" style="4" customWidth="1"/>
    <col min="780" max="780" width="18.42578125" style="4" customWidth="1"/>
    <col min="781" max="781" width="16.5703125" style="4" customWidth="1"/>
    <col min="782" max="1025" width="11.42578125" style="4"/>
    <col min="1026" max="1026" width="36.42578125" style="4" customWidth="1"/>
    <col min="1027" max="1027" width="11" style="4" customWidth="1"/>
    <col min="1028" max="1029" width="8.42578125" style="4" customWidth="1"/>
    <col min="1030" max="1031" width="9.140625" style="4" customWidth="1"/>
    <col min="1032" max="1032" width="11" style="4" customWidth="1"/>
    <col min="1033" max="1033" width="17.28515625" style="4" customWidth="1"/>
    <col min="1034" max="1034" width="9.85546875" style="4" customWidth="1"/>
    <col min="1035" max="1035" width="15" style="4" customWidth="1"/>
    <col min="1036" max="1036" width="18.42578125" style="4" customWidth="1"/>
    <col min="1037" max="1037" width="16.5703125" style="4" customWidth="1"/>
    <col min="1038" max="1281" width="11.42578125" style="4"/>
    <col min="1282" max="1282" width="36.42578125" style="4" customWidth="1"/>
    <col min="1283" max="1283" width="11" style="4" customWidth="1"/>
    <col min="1284" max="1285" width="8.42578125" style="4" customWidth="1"/>
    <col min="1286" max="1287" width="9.140625" style="4" customWidth="1"/>
    <col min="1288" max="1288" width="11" style="4" customWidth="1"/>
    <col min="1289" max="1289" width="17.28515625" style="4" customWidth="1"/>
    <col min="1290" max="1290" width="9.85546875" style="4" customWidth="1"/>
    <col min="1291" max="1291" width="15" style="4" customWidth="1"/>
    <col min="1292" max="1292" width="18.42578125" style="4" customWidth="1"/>
    <col min="1293" max="1293" width="16.5703125" style="4" customWidth="1"/>
    <col min="1294" max="1537" width="11.42578125" style="4"/>
    <col min="1538" max="1538" width="36.42578125" style="4" customWidth="1"/>
    <col min="1539" max="1539" width="11" style="4" customWidth="1"/>
    <col min="1540" max="1541" width="8.42578125" style="4" customWidth="1"/>
    <col min="1542" max="1543" width="9.140625" style="4" customWidth="1"/>
    <col min="1544" max="1544" width="11" style="4" customWidth="1"/>
    <col min="1545" max="1545" width="17.28515625" style="4" customWidth="1"/>
    <col min="1546" max="1546" width="9.85546875" style="4" customWidth="1"/>
    <col min="1547" max="1547" width="15" style="4" customWidth="1"/>
    <col min="1548" max="1548" width="18.42578125" style="4" customWidth="1"/>
    <col min="1549" max="1549" width="16.5703125" style="4" customWidth="1"/>
    <col min="1550" max="1793" width="11.42578125" style="4"/>
    <col min="1794" max="1794" width="36.42578125" style="4" customWidth="1"/>
    <col min="1795" max="1795" width="11" style="4" customWidth="1"/>
    <col min="1796" max="1797" width="8.42578125" style="4" customWidth="1"/>
    <col min="1798" max="1799" width="9.140625" style="4" customWidth="1"/>
    <col min="1800" max="1800" width="11" style="4" customWidth="1"/>
    <col min="1801" max="1801" width="17.28515625" style="4" customWidth="1"/>
    <col min="1802" max="1802" width="9.85546875" style="4" customWidth="1"/>
    <col min="1803" max="1803" width="15" style="4" customWidth="1"/>
    <col min="1804" max="1804" width="18.42578125" style="4" customWidth="1"/>
    <col min="1805" max="1805" width="16.5703125" style="4" customWidth="1"/>
    <col min="1806" max="2049" width="11.42578125" style="4"/>
    <col min="2050" max="2050" width="36.42578125" style="4" customWidth="1"/>
    <col min="2051" max="2051" width="11" style="4" customWidth="1"/>
    <col min="2052" max="2053" width="8.42578125" style="4" customWidth="1"/>
    <col min="2054" max="2055" width="9.140625" style="4" customWidth="1"/>
    <col min="2056" max="2056" width="11" style="4" customWidth="1"/>
    <col min="2057" max="2057" width="17.28515625" style="4" customWidth="1"/>
    <col min="2058" max="2058" width="9.85546875" style="4" customWidth="1"/>
    <col min="2059" max="2059" width="15" style="4" customWidth="1"/>
    <col min="2060" max="2060" width="18.42578125" style="4" customWidth="1"/>
    <col min="2061" max="2061" width="16.5703125" style="4" customWidth="1"/>
    <col min="2062" max="2305" width="11.42578125" style="4"/>
    <col min="2306" max="2306" width="36.42578125" style="4" customWidth="1"/>
    <col min="2307" max="2307" width="11" style="4" customWidth="1"/>
    <col min="2308" max="2309" width="8.42578125" style="4" customWidth="1"/>
    <col min="2310" max="2311" width="9.140625" style="4" customWidth="1"/>
    <col min="2312" max="2312" width="11" style="4" customWidth="1"/>
    <col min="2313" max="2313" width="17.28515625" style="4" customWidth="1"/>
    <col min="2314" max="2314" width="9.85546875" style="4" customWidth="1"/>
    <col min="2315" max="2315" width="15" style="4" customWidth="1"/>
    <col min="2316" max="2316" width="18.42578125" style="4" customWidth="1"/>
    <col min="2317" max="2317" width="16.5703125" style="4" customWidth="1"/>
    <col min="2318" max="2561" width="11.42578125" style="4"/>
    <col min="2562" max="2562" width="36.42578125" style="4" customWidth="1"/>
    <col min="2563" max="2563" width="11" style="4" customWidth="1"/>
    <col min="2564" max="2565" width="8.42578125" style="4" customWidth="1"/>
    <col min="2566" max="2567" width="9.140625" style="4" customWidth="1"/>
    <col min="2568" max="2568" width="11" style="4" customWidth="1"/>
    <col min="2569" max="2569" width="17.28515625" style="4" customWidth="1"/>
    <col min="2570" max="2570" width="9.85546875" style="4" customWidth="1"/>
    <col min="2571" max="2571" width="15" style="4" customWidth="1"/>
    <col min="2572" max="2572" width="18.42578125" style="4" customWidth="1"/>
    <col min="2573" max="2573" width="16.5703125" style="4" customWidth="1"/>
    <col min="2574" max="2817" width="11.42578125" style="4"/>
    <col min="2818" max="2818" width="36.42578125" style="4" customWidth="1"/>
    <col min="2819" max="2819" width="11" style="4" customWidth="1"/>
    <col min="2820" max="2821" width="8.42578125" style="4" customWidth="1"/>
    <col min="2822" max="2823" width="9.140625" style="4" customWidth="1"/>
    <col min="2824" max="2824" width="11" style="4" customWidth="1"/>
    <col min="2825" max="2825" width="17.28515625" style="4" customWidth="1"/>
    <col min="2826" max="2826" width="9.85546875" style="4" customWidth="1"/>
    <col min="2827" max="2827" width="15" style="4" customWidth="1"/>
    <col min="2828" max="2828" width="18.42578125" style="4" customWidth="1"/>
    <col min="2829" max="2829" width="16.5703125" style="4" customWidth="1"/>
    <col min="2830" max="3073" width="11.42578125" style="4"/>
    <col min="3074" max="3074" width="36.42578125" style="4" customWidth="1"/>
    <col min="3075" max="3075" width="11" style="4" customWidth="1"/>
    <col min="3076" max="3077" width="8.42578125" style="4" customWidth="1"/>
    <col min="3078" max="3079" width="9.140625" style="4" customWidth="1"/>
    <col min="3080" max="3080" width="11" style="4" customWidth="1"/>
    <col min="3081" max="3081" width="17.28515625" style="4" customWidth="1"/>
    <col min="3082" max="3082" width="9.85546875" style="4" customWidth="1"/>
    <col min="3083" max="3083" width="15" style="4" customWidth="1"/>
    <col min="3084" max="3084" width="18.42578125" style="4" customWidth="1"/>
    <col min="3085" max="3085" width="16.5703125" style="4" customWidth="1"/>
    <col min="3086" max="3329" width="11.42578125" style="4"/>
    <col min="3330" max="3330" width="36.42578125" style="4" customWidth="1"/>
    <col min="3331" max="3331" width="11" style="4" customWidth="1"/>
    <col min="3332" max="3333" width="8.42578125" style="4" customWidth="1"/>
    <col min="3334" max="3335" width="9.140625" style="4" customWidth="1"/>
    <col min="3336" max="3336" width="11" style="4" customWidth="1"/>
    <col min="3337" max="3337" width="17.28515625" style="4" customWidth="1"/>
    <col min="3338" max="3338" width="9.85546875" style="4" customWidth="1"/>
    <col min="3339" max="3339" width="15" style="4" customWidth="1"/>
    <col min="3340" max="3340" width="18.42578125" style="4" customWidth="1"/>
    <col min="3341" max="3341" width="16.5703125" style="4" customWidth="1"/>
    <col min="3342" max="3585" width="11.42578125" style="4"/>
    <col min="3586" max="3586" width="36.42578125" style="4" customWidth="1"/>
    <col min="3587" max="3587" width="11" style="4" customWidth="1"/>
    <col min="3588" max="3589" width="8.42578125" style="4" customWidth="1"/>
    <col min="3590" max="3591" width="9.140625" style="4" customWidth="1"/>
    <col min="3592" max="3592" width="11" style="4" customWidth="1"/>
    <col min="3593" max="3593" width="17.28515625" style="4" customWidth="1"/>
    <col min="3594" max="3594" width="9.85546875" style="4" customWidth="1"/>
    <col min="3595" max="3595" width="15" style="4" customWidth="1"/>
    <col min="3596" max="3596" width="18.42578125" style="4" customWidth="1"/>
    <col min="3597" max="3597" width="16.5703125" style="4" customWidth="1"/>
    <col min="3598" max="3841" width="11.42578125" style="4"/>
    <col min="3842" max="3842" width="36.42578125" style="4" customWidth="1"/>
    <col min="3843" max="3843" width="11" style="4" customWidth="1"/>
    <col min="3844" max="3845" width="8.42578125" style="4" customWidth="1"/>
    <col min="3846" max="3847" width="9.140625" style="4" customWidth="1"/>
    <col min="3848" max="3848" width="11" style="4" customWidth="1"/>
    <col min="3849" max="3849" width="17.28515625" style="4" customWidth="1"/>
    <col min="3850" max="3850" width="9.85546875" style="4" customWidth="1"/>
    <col min="3851" max="3851" width="15" style="4" customWidth="1"/>
    <col min="3852" max="3852" width="18.42578125" style="4" customWidth="1"/>
    <col min="3853" max="3853" width="16.5703125" style="4" customWidth="1"/>
    <col min="3854" max="4097" width="11.42578125" style="4"/>
    <col min="4098" max="4098" width="36.42578125" style="4" customWidth="1"/>
    <col min="4099" max="4099" width="11" style="4" customWidth="1"/>
    <col min="4100" max="4101" width="8.42578125" style="4" customWidth="1"/>
    <col min="4102" max="4103" width="9.140625" style="4" customWidth="1"/>
    <col min="4104" max="4104" width="11" style="4" customWidth="1"/>
    <col min="4105" max="4105" width="17.28515625" style="4" customWidth="1"/>
    <col min="4106" max="4106" width="9.85546875" style="4" customWidth="1"/>
    <col min="4107" max="4107" width="15" style="4" customWidth="1"/>
    <col min="4108" max="4108" width="18.42578125" style="4" customWidth="1"/>
    <col min="4109" max="4109" width="16.5703125" style="4" customWidth="1"/>
    <col min="4110" max="4353" width="11.42578125" style="4"/>
    <col min="4354" max="4354" width="36.42578125" style="4" customWidth="1"/>
    <col min="4355" max="4355" width="11" style="4" customWidth="1"/>
    <col min="4356" max="4357" width="8.42578125" style="4" customWidth="1"/>
    <col min="4358" max="4359" width="9.140625" style="4" customWidth="1"/>
    <col min="4360" max="4360" width="11" style="4" customWidth="1"/>
    <col min="4361" max="4361" width="17.28515625" style="4" customWidth="1"/>
    <col min="4362" max="4362" width="9.85546875" style="4" customWidth="1"/>
    <col min="4363" max="4363" width="15" style="4" customWidth="1"/>
    <col min="4364" max="4364" width="18.42578125" style="4" customWidth="1"/>
    <col min="4365" max="4365" width="16.5703125" style="4" customWidth="1"/>
    <col min="4366" max="4609" width="11.42578125" style="4"/>
    <col min="4610" max="4610" width="36.42578125" style="4" customWidth="1"/>
    <col min="4611" max="4611" width="11" style="4" customWidth="1"/>
    <col min="4612" max="4613" width="8.42578125" style="4" customWidth="1"/>
    <col min="4614" max="4615" width="9.140625" style="4" customWidth="1"/>
    <col min="4616" max="4616" width="11" style="4" customWidth="1"/>
    <col min="4617" max="4617" width="17.28515625" style="4" customWidth="1"/>
    <col min="4618" max="4618" width="9.85546875" style="4" customWidth="1"/>
    <col min="4619" max="4619" width="15" style="4" customWidth="1"/>
    <col min="4620" max="4620" width="18.42578125" style="4" customWidth="1"/>
    <col min="4621" max="4621" width="16.5703125" style="4" customWidth="1"/>
    <col min="4622" max="4865" width="11.42578125" style="4"/>
    <col min="4866" max="4866" width="36.42578125" style="4" customWidth="1"/>
    <col min="4867" max="4867" width="11" style="4" customWidth="1"/>
    <col min="4868" max="4869" width="8.42578125" style="4" customWidth="1"/>
    <col min="4870" max="4871" width="9.140625" style="4" customWidth="1"/>
    <col min="4872" max="4872" width="11" style="4" customWidth="1"/>
    <col min="4873" max="4873" width="17.28515625" style="4" customWidth="1"/>
    <col min="4874" max="4874" width="9.85546875" style="4" customWidth="1"/>
    <col min="4875" max="4875" width="15" style="4" customWidth="1"/>
    <col min="4876" max="4876" width="18.42578125" style="4" customWidth="1"/>
    <col min="4877" max="4877" width="16.5703125" style="4" customWidth="1"/>
    <col min="4878" max="5121" width="11.42578125" style="4"/>
    <col min="5122" max="5122" width="36.42578125" style="4" customWidth="1"/>
    <col min="5123" max="5123" width="11" style="4" customWidth="1"/>
    <col min="5124" max="5125" width="8.42578125" style="4" customWidth="1"/>
    <col min="5126" max="5127" width="9.140625" style="4" customWidth="1"/>
    <col min="5128" max="5128" width="11" style="4" customWidth="1"/>
    <col min="5129" max="5129" width="17.28515625" style="4" customWidth="1"/>
    <col min="5130" max="5130" width="9.85546875" style="4" customWidth="1"/>
    <col min="5131" max="5131" width="15" style="4" customWidth="1"/>
    <col min="5132" max="5132" width="18.42578125" style="4" customWidth="1"/>
    <col min="5133" max="5133" width="16.5703125" style="4" customWidth="1"/>
    <col min="5134" max="5377" width="11.42578125" style="4"/>
    <col min="5378" max="5378" width="36.42578125" style="4" customWidth="1"/>
    <col min="5379" max="5379" width="11" style="4" customWidth="1"/>
    <col min="5380" max="5381" width="8.42578125" style="4" customWidth="1"/>
    <col min="5382" max="5383" width="9.140625" style="4" customWidth="1"/>
    <col min="5384" max="5384" width="11" style="4" customWidth="1"/>
    <col min="5385" max="5385" width="17.28515625" style="4" customWidth="1"/>
    <col min="5386" max="5386" width="9.85546875" style="4" customWidth="1"/>
    <col min="5387" max="5387" width="15" style="4" customWidth="1"/>
    <col min="5388" max="5388" width="18.42578125" style="4" customWidth="1"/>
    <col min="5389" max="5389" width="16.5703125" style="4" customWidth="1"/>
    <col min="5390" max="5633" width="11.42578125" style="4"/>
    <col min="5634" max="5634" width="36.42578125" style="4" customWidth="1"/>
    <col min="5635" max="5635" width="11" style="4" customWidth="1"/>
    <col min="5636" max="5637" width="8.42578125" style="4" customWidth="1"/>
    <col min="5638" max="5639" width="9.140625" style="4" customWidth="1"/>
    <col min="5640" max="5640" width="11" style="4" customWidth="1"/>
    <col min="5641" max="5641" width="17.28515625" style="4" customWidth="1"/>
    <col min="5642" max="5642" width="9.85546875" style="4" customWidth="1"/>
    <col min="5643" max="5643" width="15" style="4" customWidth="1"/>
    <col min="5644" max="5644" width="18.42578125" style="4" customWidth="1"/>
    <col min="5645" max="5645" width="16.5703125" style="4" customWidth="1"/>
    <col min="5646" max="5889" width="11.42578125" style="4"/>
    <col min="5890" max="5890" width="36.42578125" style="4" customWidth="1"/>
    <col min="5891" max="5891" width="11" style="4" customWidth="1"/>
    <col min="5892" max="5893" width="8.42578125" style="4" customWidth="1"/>
    <col min="5894" max="5895" width="9.140625" style="4" customWidth="1"/>
    <col min="5896" max="5896" width="11" style="4" customWidth="1"/>
    <col min="5897" max="5897" width="17.28515625" style="4" customWidth="1"/>
    <col min="5898" max="5898" width="9.85546875" style="4" customWidth="1"/>
    <col min="5899" max="5899" width="15" style="4" customWidth="1"/>
    <col min="5900" max="5900" width="18.42578125" style="4" customWidth="1"/>
    <col min="5901" max="5901" width="16.5703125" style="4" customWidth="1"/>
    <col min="5902" max="6145" width="11.42578125" style="4"/>
    <col min="6146" max="6146" width="36.42578125" style="4" customWidth="1"/>
    <col min="6147" max="6147" width="11" style="4" customWidth="1"/>
    <col min="6148" max="6149" width="8.42578125" style="4" customWidth="1"/>
    <col min="6150" max="6151" width="9.140625" style="4" customWidth="1"/>
    <col min="6152" max="6152" width="11" style="4" customWidth="1"/>
    <col min="6153" max="6153" width="17.28515625" style="4" customWidth="1"/>
    <col min="6154" max="6154" width="9.85546875" style="4" customWidth="1"/>
    <col min="6155" max="6155" width="15" style="4" customWidth="1"/>
    <col min="6156" max="6156" width="18.42578125" style="4" customWidth="1"/>
    <col min="6157" max="6157" width="16.5703125" style="4" customWidth="1"/>
    <col min="6158" max="6401" width="11.42578125" style="4"/>
    <col min="6402" max="6402" width="36.42578125" style="4" customWidth="1"/>
    <col min="6403" max="6403" width="11" style="4" customWidth="1"/>
    <col min="6404" max="6405" width="8.42578125" style="4" customWidth="1"/>
    <col min="6406" max="6407" width="9.140625" style="4" customWidth="1"/>
    <col min="6408" max="6408" width="11" style="4" customWidth="1"/>
    <col min="6409" max="6409" width="17.28515625" style="4" customWidth="1"/>
    <col min="6410" max="6410" width="9.85546875" style="4" customWidth="1"/>
    <col min="6411" max="6411" width="15" style="4" customWidth="1"/>
    <col min="6412" max="6412" width="18.42578125" style="4" customWidth="1"/>
    <col min="6413" max="6413" width="16.5703125" style="4" customWidth="1"/>
    <col min="6414" max="6657" width="11.42578125" style="4"/>
    <col min="6658" max="6658" width="36.42578125" style="4" customWidth="1"/>
    <col min="6659" max="6659" width="11" style="4" customWidth="1"/>
    <col min="6660" max="6661" width="8.42578125" style="4" customWidth="1"/>
    <col min="6662" max="6663" width="9.140625" style="4" customWidth="1"/>
    <col min="6664" max="6664" width="11" style="4" customWidth="1"/>
    <col min="6665" max="6665" width="17.28515625" style="4" customWidth="1"/>
    <col min="6666" max="6666" width="9.85546875" style="4" customWidth="1"/>
    <col min="6667" max="6667" width="15" style="4" customWidth="1"/>
    <col min="6668" max="6668" width="18.42578125" style="4" customWidth="1"/>
    <col min="6669" max="6669" width="16.5703125" style="4" customWidth="1"/>
    <col min="6670" max="6913" width="11.42578125" style="4"/>
    <col min="6914" max="6914" width="36.42578125" style="4" customWidth="1"/>
    <col min="6915" max="6915" width="11" style="4" customWidth="1"/>
    <col min="6916" max="6917" width="8.42578125" style="4" customWidth="1"/>
    <col min="6918" max="6919" width="9.140625" style="4" customWidth="1"/>
    <col min="6920" max="6920" width="11" style="4" customWidth="1"/>
    <col min="6921" max="6921" width="17.28515625" style="4" customWidth="1"/>
    <col min="6922" max="6922" width="9.85546875" style="4" customWidth="1"/>
    <col min="6923" max="6923" width="15" style="4" customWidth="1"/>
    <col min="6924" max="6924" width="18.42578125" style="4" customWidth="1"/>
    <col min="6925" max="6925" width="16.5703125" style="4" customWidth="1"/>
    <col min="6926" max="7169" width="11.42578125" style="4"/>
    <col min="7170" max="7170" width="36.42578125" style="4" customWidth="1"/>
    <col min="7171" max="7171" width="11" style="4" customWidth="1"/>
    <col min="7172" max="7173" width="8.42578125" style="4" customWidth="1"/>
    <col min="7174" max="7175" width="9.140625" style="4" customWidth="1"/>
    <col min="7176" max="7176" width="11" style="4" customWidth="1"/>
    <col min="7177" max="7177" width="17.28515625" style="4" customWidth="1"/>
    <col min="7178" max="7178" width="9.85546875" style="4" customWidth="1"/>
    <col min="7179" max="7179" width="15" style="4" customWidth="1"/>
    <col min="7180" max="7180" width="18.42578125" style="4" customWidth="1"/>
    <col min="7181" max="7181" width="16.5703125" style="4" customWidth="1"/>
    <col min="7182" max="7425" width="11.42578125" style="4"/>
    <col min="7426" max="7426" width="36.42578125" style="4" customWidth="1"/>
    <col min="7427" max="7427" width="11" style="4" customWidth="1"/>
    <col min="7428" max="7429" width="8.42578125" style="4" customWidth="1"/>
    <col min="7430" max="7431" width="9.140625" style="4" customWidth="1"/>
    <col min="7432" max="7432" width="11" style="4" customWidth="1"/>
    <col min="7433" max="7433" width="17.28515625" style="4" customWidth="1"/>
    <col min="7434" max="7434" width="9.85546875" style="4" customWidth="1"/>
    <col min="7435" max="7435" width="15" style="4" customWidth="1"/>
    <col min="7436" max="7436" width="18.42578125" style="4" customWidth="1"/>
    <col min="7437" max="7437" width="16.5703125" style="4" customWidth="1"/>
    <col min="7438" max="7681" width="11.42578125" style="4"/>
    <col min="7682" max="7682" width="36.42578125" style="4" customWidth="1"/>
    <col min="7683" max="7683" width="11" style="4" customWidth="1"/>
    <col min="7684" max="7685" width="8.42578125" style="4" customWidth="1"/>
    <col min="7686" max="7687" width="9.140625" style="4" customWidth="1"/>
    <col min="7688" max="7688" width="11" style="4" customWidth="1"/>
    <col min="7689" max="7689" width="17.28515625" style="4" customWidth="1"/>
    <col min="7690" max="7690" width="9.85546875" style="4" customWidth="1"/>
    <col min="7691" max="7691" width="15" style="4" customWidth="1"/>
    <col min="7692" max="7692" width="18.42578125" style="4" customWidth="1"/>
    <col min="7693" max="7693" width="16.5703125" style="4" customWidth="1"/>
    <col min="7694" max="7937" width="11.42578125" style="4"/>
    <col min="7938" max="7938" width="36.42578125" style="4" customWidth="1"/>
    <col min="7939" max="7939" width="11" style="4" customWidth="1"/>
    <col min="7940" max="7941" width="8.42578125" style="4" customWidth="1"/>
    <col min="7942" max="7943" width="9.140625" style="4" customWidth="1"/>
    <col min="7944" max="7944" width="11" style="4" customWidth="1"/>
    <col min="7945" max="7945" width="17.28515625" style="4" customWidth="1"/>
    <col min="7946" max="7946" width="9.85546875" style="4" customWidth="1"/>
    <col min="7947" max="7947" width="15" style="4" customWidth="1"/>
    <col min="7948" max="7948" width="18.42578125" style="4" customWidth="1"/>
    <col min="7949" max="7949" width="16.5703125" style="4" customWidth="1"/>
    <col min="7950" max="8193" width="11.42578125" style="4"/>
    <col min="8194" max="8194" width="36.42578125" style="4" customWidth="1"/>
    <col min="8195" max="8195" width="11" style="4" customWidth="1"/>
    <col min="8196" max="8197" width="8.42578125" style="4" customWidth="1"/>
    <col min="8198" max="8199" width="9.140625" style="4" customWidth="1"/>
    <col min="8200" max="8200" width="11" style="4" customWidth="1"/>
    <col min="8201" max="8201" width="17.28515625" style="4" customWidth="1"/>
    <col min="8202" max="8202" width="9.85546875" style="4" customWidth="1"/>
    <col min="8203" max="8203" width="15" style="4" customWidth="1"/>
    <col min="8204" max="8204" width="18.42578125" style="4" customWidth="1"/>
    <col min="8205" max="8205" width="16.5703125" style="4" customWidth="1"/>
    <col min="8206" max="8449" width="11.42578125" style="4"/>
    <col min="8450" max="8450" width="36.42578125" style="4" customWidth="1"/>
    <col min="8451" max="8451" width="11" style="4" customWidth="1"/>
    <col min="8452" max="8453" width="8.42578125" style="4" customWidth="1"/>
    <col min="8454" max="8455" width="9.140625" style="4" customWidth="1"/>
    <col min="8456" max="8456" width="11" style="4" customWidth="1"/>
    <col min="8457" max="8457" width="17.28515625" style="4" customWidth="1"/>
    <col min="8458" max="8458" width="9.85546875" style="4" customWidth="1"/>
    <col min="8459" max="8459" width="15" style="4" customWidth="1"/>
    <col min="8460" max="8460" width="18.42578125" style="4" customWidth="1"/>
    <col min="8461" max="8461" width="16.5703125" style="4" customWidth="1"/>
    <col min="8462" max="8705" width="11.42578125" style="4"/>
    <col min="8706" max="8706" width="36.42578125" style="4" customWidth="1"/>
    <col min="8707" max="8707" width="11" style="4" customWidth="1"/>
    <col min="8708" max="8709" width="8.42578125" style="4" customWidth="1"/>
    <col min="8710" max="8711" width="9.140625" style="4" customWidth="1"/>
    <col min="8712" max="8712" width="11" style="4" customWidth="1"/>
    <col min="8713" max="8713" width="17.28515625" style="4" customWidth="1"/>
    <col min="8714" max="8714" width="9.85546875" style="4" customWidth="1"/>
    <col min="8715" max="8715" width="15" style="4" customWidth="1"/>
    <col min="8716" max="8716" width="18.42578125" style="4" customWidth="1"/>
    <col min="8717" max="8717" width="16.5703125" style="4" customWidth="1"/>
    <col min="8718" max="8961" width="11.42578125" style="4"/>
    <col min="8962" max="8962" width="36.42578125" style="4" customWidth="1"/>
    <col min="8963" max="8963" width="11" style="4" customWidth="1"/>
    <col min="8964" max="8965" width="8.42578125" style="4" customWidth="1"/>
    <col min="8966" max="8967" width="9.140625" style="4" customWidth="1"/>
    <col min="8968" max="8968" width="11" style="4" customWidth="1"/>
    <col min="8969" max="8969" width="17.28515625" style="4" customWidth="1"/>
    <col min="8970" max="8970" width="9.85546875" style="4" customWidth="1"/>
    <col min="8971" max="8971" width="15" style="4" customWidth="1"/>
    <col min="8972" max="8972" width="18.42578125" style="4" customWidth="1"/>
    <col min="8973" max="8973" width="16.5703125" style="4" customWidth="1"/>
    <col min="8974" max="9217" width="11.42578125" style="4"/>
    <col min="9218" max="9218" width="36.42578125" style="4" customWidth="1"/>
    <col min="9219" max="9219" width="11" style="4" customWidth="1"/>
    <col min="9220" max="9221" width="8.42578125" style="4" customWidth="1"/>
    <col min="9222" max="9223" width="9.140625" style="4" customWidth="1"/>
    <col min="9224" max="9224" width="11" style="4" customWidth="1"/>
    <col min="9225" max="9225" width="17.28515625" style="4" customWidth="1"/>
    <col min="9226" max="9226" width="9.85546875" style="4" customWidth="1"/>
    <col min="9227" max="9227" width="15" style="4" customWidth="1"/>
    <col min="9228" max="9228" width="18.42578125" style="4" customWidth="1"/>
    <col min="9229" max="9229" width="16.5703125" style="4" customWidth="1"/>
    <col min="9230" max="9473" width="11.42578125" style="4"/>
    <col min="9474" max="9474" width="36.42578125" style="4" customWidth="1"/>
    <col min="9475" max="9475" width="11" style="4" customWidth="1"/>
    <col min="9476" max="9477" width="8.42578125" style="4" customWidth="1"/>
    <col min="9478" max="9479" width="9.140625" style="4" customWidth="1"/>
    <col min="9480" max="9480" width="11" style="4" customWidth="1"/>
    <col min="9481" max="9481" width="17.28515625" style="4" customWidth="1"/>
    <col min="9482" max="9482" width="9.85546875" style="4" customWidth="1"/>
    <col min="9483" max="9483" width="15" style="4" customWidth="1"/>
    <col min="9484" max="9484" width="18.42578125" style="4" customWidth="1"/>
    <col min="9485" max="9485" width="16.5703125" style="4" customWidth="1"/>
    <col min="9486" max="9729" width="11.42578125" style="4"/>
    <col min="9730" max="9730" width="36.42578125" style="4" customWidth="1"/>
    <col min="9731" max="9731" width="11" style="4" customWidth="1"/>
    <col min="9732" max="9733" width="8.42578125" style="4" customWidth="1"/>
    <col min="9734" max="9735" width="9.140625" style="4" customWidth="1"/>
    <col min="9736" max="9736" width="11" style="4" customWidth="1"/>
    <col min="9737" max="9737" width="17.28515625" style="4" customWidth="1"/>
    <col min="9738" max="9738" width="9.85546875" style="4" customWidth="1"/>
    <col min="9739" max="9739" width="15" style="4" customWidth="1"/>
    <col min="9740" max="9740" width="18.42578125" style="4" customWidth="1"/>
    <col min="9741" max="9741" width="16.5703125" style="4" customWidth="1"/>
    <col min="9742" max="9985" width="11.42578125" style="4"/>
    <col min="9986" max="9986" width="36.42578125" style="4" customWidth="1"/>
    <col min="9987" max="9987" width="11" style="4" customWidth="1"/>
    <col min="9988" max="9989" width="8.42578125" style="4" customWidth="1"/>
    <col min="9990" max="9991" width="9.140625" style="4" customWidth="1"/>
    <col min="9992" max="9992" width="11" style="4" customWidth="1"/>
    <col min="9993" max="9993" width="17.28515625" style="4" customWidth="1"/>
    <col min="9994" max="9994" width="9.85546875" style="4" customWidth="1"/>
    <col min="9995" max="9995" width="15" style="4" customWidth="1"/>
    <col min="9996" max="9996" width="18.42578125" style="4" customWidth="1"/>
    <col min="9997" max="9997" width="16.5703125" style="4" customWidth="1"/>
    <col min="9998" max="10241" width="11.42578125" style="4"/>
    <col min="10242" max="10242" width="36.42578125" style="4" customWidth="1"/>
    <col min="10243" max="10243" width="11" style="4" customWidth="1"/>
    <col min="10244" max="10245" width="8.42578125" style="4" customWidth="1"/>
    <col min="10246" max="10247" width="9.140625" style="4" customWidth="1"/>
    <col min="10248" max="10248" width="11" style="4" customWidth="1"/>
    <col min="10249" max="10249" width="17.28515625" style="4" customWidth="1"/>
    <col min="10250" max="10250" width="9.85546875" style="4" customWidth="1"/>
    <col min="10251" max="10251" width="15" style="4" customWidth="1"/>
    <col min="10252" max="10252" width="18.42578125" style="4" customWidth="1"/>
    <col min="10253" max="10253" width="16.5703125" style="4" customWidth="1"/>
    <col min="10254" max="10497" width="11.42578125" style="4"/>
    <col min="10498" max="10498" width="36.42578125" style="4" customWidth="1"/>
    <col min="10499" max="10499" width="11" style="4" customWidth="1"/>
    <col min="10500" max="10501" width="8.42578125" style="4" customWidth="1"/>
    <col min="10502" max="10503" width="9.140625" style="4" customWidth="1"/>
    <col min="10504" max="10504" width="11" style="4" customWidth="1"/>
    <col min="10505" max="10505" width="17.28515625" style="4" customWidth="1"/>
    <col min="10506" max="10506" width="9.85546875" style="4" customWidth="1"/>
    <col min="10507" max="10507" width="15" style="4" customWidth="1"/>
    <col min="10508" max="10508" width="18.42578125" style="4" customWidth="1"/>
    <col min="10509" max="10509" width="16.5703125" style="4" customWidth="1"/>
    <col min="10510" max="10753" width="11.42578125" style="4"/>
    <col min="10754" max="10754" width="36.42578125" style="4" customWidth="1"/>
    <col min="10755" max="10755" width="11" style="4" customWidth="1"/>
    <col min="10756" max="10757" width="8.42578125" style="4" customWidth="1"/>
    <col min="10758" max="10759" width="9.140625" style="4" customWidth="1"/>
    <col min="10760" max="10760" width="11" style="4" customWidth="1"/>
    <col min="10761" max="10761" width="17.28515625" style="4" customWidth="1"/>
    <col min="10762" max="10762" width="9.85546875" style="4" customWidth="1"/>
    <col min="10763" max="10763" width="15" style="4" customWidth="1"/>
    <col min="10764" max="10764" width="18.42578125" style="4" customWidth="1"/>
    <col min="10765" max="10765" width="16.5703125" style="4" customWidth="1"/>
    <col min="10766" max="11009" width="11.42578125" style="4"/>
    <col min="11010" max="11010" width="36.42578125" style="4" customWidth="1"/>
    <col min="11011" max="11011" width="11" style="4" customWidth="1"/>
    <col min="11012" max="11013" width="8.42578125" style="4" customWidth="1"/>
    <col min="11014" max="11015" width="9.140625" style="4" customWidth="1"/>
    <col min="11016" max="11016" width="11" style="4" customWidth="1"/>
    <col min="11017" max="11017" width="17.28515625" style="4" customWidth="1"/>
    <col min="11018" max="11018" width="9.85546875" style="4" customWidth="1"/>
    <col min="11019" max="11019" width="15" style="4" customWidth="1"/>
    <col min="11020" max="11020" width="18.42578125" style="4" customWidth="1"/>
    <col min="11021" max="11021" width="16.5703125" style="4" customWidth="1"/>
    <col min="11022" max="11265" width="11.42578125" style="4"/>
    <col min="11266" max="11266" width="36.42578125" style="4" customWidth="1"/>
    <col min="11267" max="11267" width="11" style="4" customWidth="1"/>
    <col min="11268" max="11269" width="8.42578125" style="4" customWidth="1"/>
    <col min="11270" max="11271" width="9.140625" style="4" customWidth="1"/>
    <col min="11272" max="11272" width="11" style="4" customWidth="1"/>
    <col min="11273" max="11273" width="17.28515625" style="4" customWidth="1"/>
    <col min="11274" max="11274" width="9.85546875" style="4" customWidth="1"/>
    <col min="11275" max="11275" width="15" style="4" customWidth="1"/>
    <col min="11276" max="11276" width="18.42578125" style="4" customWidth="1"/>
    <col min="11277" max="11277" width="16.5703125" style="4" customWidth="1"/>
    <col min="11278" max="11521" width="11.42578125" style="4"/>
    <col min="11522" max="11522" width="36.42578125" style="4" customWidth="1"/>
    <col min="11523" max="11523" width="11" style="4" customWidth="1"/>
    <col min="11524" max="11525" width="8.42578125" style="4" customWidth="1"/>
    <col min="11526" max="11527" width="9.140625" style="4" customWidth="1"/>
    <col min="11528" max="11528" width="11" style="4" customWidth="1"/>
    <col min="11529" max="11529" width="17.28515625" style="4" customWidth="1"/>
    <col min="11530" max="11530" width="9.85546875" style="4" customWidth="1"/>
    <col min="11531" max="11531" width="15" style="4" customWidth="1"/>
    <col min="11532" max="11532" width="18.42578125" style="4" customWidth="1"/>
    <col min="11533" max="11533" width="16.5703125" style="4" customWidth="1"/>
    <col min="11534" max="11777" width="11.42578125" style="4"/>
    <col min="11778" max="11778" width="36.42578125" style="4" customWidth="1"/>
    <col min="11779" max="11779" width="11" style="4" customWidth="1"/>
    <col min="11780" max="11781" width="8.42578125" style="4" customWidth="1"/>
    <col min="11782" max="11783" width="9.140625" style="4" customWidth="1"/>
    <col min="11784" max="11784" width="11" style="4" customWidth="1"/>
    <col min="11785" max="11785" width="17.28515625" style="4" customWidth="1"/>
    <col min="11786" max="11786" width="9.85546875" style="4" customWidth="1"/>
    <col min="11787" max="11787" width="15" style="4" customWidth="1"/>
    <col min="11788" max="11788" width="18.42578125" style="4" customWidth="1"/>
    <col min="11789" max="11789" width="16.5703125" style="4" customWidth="1"/>
    <col min="11790" max="12033" width="11.42578125" style="4"/>
    <col min="12034" max="12034" width="36.42578125" style="4" customWidth="1"/>
    <col min="12035" max="12035" width="11" style="4" customWidth="1"/>
    <col min="12036" max="12037" width="8.42578125" style="4" customWidth="1"/>
    <col min="12038" max="12039" width="9.140625" style="4" customWidth="1"/>
    <col min="12040" max="12040" width="11" style="4" customWidth="1"/>
    <col min="12041" max="12041" width="17.28515625" style="4" customWidth="1"/>
    <col min="12042" max="12042" width="9.85546875" style="4" customWidth="1"/>
    <col min="12043" max="12043" width="15" style="4" customWidth="1"/>
    <col min="12044" max="12044" width="18.42578125" style="4" customWidth="1"/>
    <col min="12045" max="12045" width="16.5703125" style="4" customWidth="1"/>
    <col min="12046" max="12289" width="11.42578125" style="4"/>
    <col min="12290" max="12290" width="36.42578125" style="4" customWidth="1"/>
    <col min="12291" max="12291" width="11" style="4" customWidth="1"/>
    <col min="12292" max="12293" width="8.42578125" style="4" customWidth="1"/>
    <col min="12294" max="12295" width="9.140625" style="4" customWidth="1"/>
    <col min="12296" max="12296" width="11" style="4" customWidth="1"/>
    <col min="12297" max="12297" width="17.28515625" style="4" customWidth="1"/>
    <col min="12298" max="12298" width="9.85546875" style="4" customWidth="1"/>
    <col min="12299" max="12299" width="15" style="4" customWidth="1"/>
    <col min="12300" max="12300" width="18.42578125" style="4" customWidth="1"/>
    <col min="12301" max="12301" width="16.5703125" style="4" customWidth="1"/>
    <col min="12302" max="12545" width="11.42578125" style="4"/>
    <col min="12546" max="12546" width="36.42578125" style="4" customWidth="1"/>
    <col min="12547" max="12547" width="11" style="4" customWidth="1"/>
    <col min="12548" max="12549" width="8.42578125" style="4" customWidth="1"/>
    <col min="12550" max="12551" width="9.140625" style="4" customWidth="1"/>
    <col min="12552" max="12552" width="11" style="4" customWidth="1"/>
    <col min="12553" max="12553" width="17.28515625" style="4" customWidth="1"/>
    <col min="12554" max="12554" width="9.85546875" style="4" customWidth="1"/>
    <col min="12555" max="12555" width="15" style="4" customWidth="1"/>
    <col min="12556" max="12556" width="18.42578125" style="4" customWidth="1"/>
    <col min="12557" max="12557" width="16.5703125" style="4" customWidth="1"/>
    <col min="12558" max="12801" width="11.42578125" style="4"/>
    <col min="12802" max="12802" width="36.42578125" style="4" customWidth="1"/>
    <col min="12803" max="12803" width="11" style="4" customWidth="1"/>
    <col min="12804" max="12805" width="8.42578125" style="4" customWidth="1"/>
    <col min="12806" max="12807" width="9.140625" style="4" customWidth="1"/>
    <col min="12808" max="12808" width="11" style="4" customWidth="1"/>
    <col min="12809" max="12809" width="17.28515625" style="4" customWidth="1"/>
    <col min="12810" max="12810" width="9.85546875" style="4" customWidth="1"/>
    <col min="12811" max="12811" width="15" style="4" customWidth="1"/>
    <col min="12812" max="12812" width="18.42578125" style="4" customWidth="1"/>
    <col min="12813" max="12813" width="16.5703125" style="4" customWidth="1"/>
    <col min="12814" max="13057" width="11.42578125" style="4"/>
    <col min="13058" max="13058" width="36.42578125" style="4" customWidth="1"/>
    <col min="13059" max="13059" width="11" style="4" customWidth="1"/>
    <col min="13060" max="13061" width="8.42578125" style="4" customWidth="1"/>
    <col min="13062" max="13063" width="9.140625" style="4" customWidth="1"/>
    <col min="13064" max="13064" width="11" style="4" customWidth="1"/>
    <col min="13065" max="13065" width="17.28515625" style="4" customWidth="1"/>
    <col min="13066" max="13066" width="9.85546875" style="4" customWidth="1"/>
    <col min="13067" max="13067" width="15" style="4" customWidth="1"/>
    <col min="13068" max="13068" width="18.42578125" style="4" customWidth="1"/>
    <col min="13069" max="13069" width="16.5703125" style="4" customWidth="1"/>
    <col min="13070" max="13313" width="11.42578125" style="4"/>
    <col min="13314" max="13314" width="36.42578125" style="4" customWidth="1"/>
    <col min="13315" max="13315" width="11" style="4" customWidth="1"/>
    <col min="13316" max="13317" width="8.42578125" style="4" customWidth="1"/>
    <col min="13318" max="13319" width="9.140625" style="4" customWidth="1"/>
    <col min="13320" max="13320" width="11" style="4" customWidth="1"/>
    <col min="13321" max="13321" width="17.28515625" style="4" customWidth="1"/>
    <col min="13322" max="13322" width="9.85546875" style="4" customWidth="1"/>
    <col min="13323" max="13323" width="15" style="4" customWidth="1"/>
    <col min="13324" max="13324" width="18.42578125" style="4" customWidth="1"/>
    <col min="13325" max="13325" width="16.5703125" style="4" customWidth="1"/>
    <col min="13326" max="13569" width="11.42578125" style="4"/>
    <col min="13570" max="13570" width="36.42578125" style="4" customWidth="1"/>
    <col min="13571" max="13571" width="11" style="4" customWidth="1"/>
    <col min="13572" max="13573" width="8.42578125" style="4" customWidth="1"/>
    <col min="13574" max="13575" width="9.140625" style="4" customWidth="1"/>
    <col min="13576" max="13576" width="11" style="4" customWidth="1"/>
    <col min="13577" max="13577" width="17.28515625" style="4" customWidth="1"/>
    <col min="13578" max="13578" width="9.85546875" style="4" customWidth="1"/>
    <col min="13579" max="13579" width="15" style="4" customWidth="1"/>
    <col min="13580" max="13580" width="18.42578125" style="4" customWidth="1"/>
    <col min="13581" max="13581" width="16.5703125" style="4" customWidth="1"/>
    <col min="13582" max="13825" width="11.42578125" style="4"/>
    <col min="13826" max="13826" width="36.42578125" style="4" customWidth="1"/>
    <col min="13827" max="13827" width="11" style="4" customWidth="1"/>
    <col min="13828" max="13829" width="8.42578125" style="4" customWidth="1"/>
    <col min="13830" max="13831" width="9.140625" style="4" customWidth="1"/>
    <col min="13832" max="13832" width="11" style="4" customWidth="1"/>
    <col min="13833" max="13833" width="17.28515625" style="4" customWidth="1"/>
    <col min="13834" max="13834" width="9.85546875" style="4" customWidth="1"/>
    <col min="13835" max="13835" width="15" style="4" customWidth="1"/>
    <col min="13836" max="13836" width="18.42578125" style="4" customWidth="1"/>
    <col min="13837" max="13837" width="16.5703125" style="4" customWidth="1"/>
    <col min="13838" max="14081" width="11.42578125" style="4"/>
    <col min="14082" max="14082" width="36.42578125" style="4" customWidth="1"/>
    <col min="14083" max="14083" width="11" style="4" customWidth="1"/>
    <col min="14084" max="14085" width="8.42578125" style="4" customWidth="1"/>
    <col min="14086" max="14087" width="9.140625" style="4" customWidth="1"/>
    <col min="14088" max="14088" width="11" style="4" customWidth="1"/>
    <col min="14089" max="14089" width="17.28515625" style="4" customWidth="1"/>
    <col min="14090" max="14090" width="9.85546875" style="4" customWidth="1"/>
    <col min="14091" max="14091" width="15" style="4" customWidth="1"/>
    <col min="14092" max="14092" width="18.42578125" style="4" customWidth="1"/>
    <col min="14093" max="14093" width="16.5703125" style="4" customWidth="1"/>
    <col min="14094" max="14337" width="11.42578125" style="4"/>
    <col min="14338" max="14338" width="36.42578125" style="4" customWidth="1"/>
    <col min="14339" max="14339" width="11" style="4" customWidth="1"/>
    <col min="14340" max="14341" width="8.42578125" style="4" customWidth="1"/>
    <col min="14342" max="14343" width="9.140625" style="4" customWidth="1"/>
    <col min="14344" max="14344" width="11" style="4" customWidth="1"/>
    <col min="14345" max="14345" width="17.28515625" style="4" customWidth="1"/>
    <col min="14346" max="14346" width="9.85546875" style="4" customWidth="1"/>
    <col min="14347" max="14347" width="15" style="4" customWidth="1"/>
    <col min="14348" max="14348" width="18.42578125" style="4" customWidth="1"/>
    <col min="14349" max="14349" width="16.5703125" style="4" customWidth="1"/>
    <col min="14350" max="14593" width="11.42578125" style="4"/>
    <col min="14594" max="14594" width="36.42578125" style="4" customWidth="1"/>
    <col min="14595" max="14595" width="11" style="4" customWidth="1"/>
    <col min="14596" max="14597" width="8.42578125" style="4" customWidth="1"/>
    <col min="14598" max="14599" width="9.140625" style="4" customWidth="1"/>
    <col min="14600" max="14600" width="11" style="4" customWidth="1"/>
    <col min="14601" max="14601" width="17.28515625" style="4" customWidth="1"/>
    <col min="14602" max="14602" width="9.85546875" style="4" customWidth="1"/>
    <col min="14603" max="14603" width="15" style="4" customWidth="1"/>
    <col min="14604" max="14604" width="18.42578125" style="4" customWidth="1"/>
    <col min="14605" max="14605" width="16.5703125" style="4" customWidth="1"/>
    <col min="14606" max="14849" width="11.42578125" style="4"/>
    <col min="14850" max="14850" width="36.42578125" style="4" customWidth="1"/>
    <col min="14851" max="14851" width="11" style="4" customWidth="1"/>
    <col min="14852" max="14853" width="8.42578125" style="4" customWidth="1"/>
    <col min="14854" max="14855" width="9.140625" style="4" customWidth="1"/>
    <col min="14856" max="14856" width="11" style="4" customWidth="1"/>
    <col min="14857" max="14857" width="17.28515625" style="4" customWidth="1"/>
    <col min="14858" max="14858" width="9.85546875" style="4" customWidth="1"/>
    <col min="14859" max="14859" width="15" style="4" customWidth="1"/>
    <col min="14860" max="14860" width="18.42578125" style="4" customWidth="1"/>
    <col min="14861" max="14861" width="16.5703125" style="4" customWidth="1"/>
    <col min="14862" max="15105" width="11.42578125" style="4"/>
    <col min="15106" max="15106" width="36.42578125" style="4" customWidth="1"/>
    <col min="15107" max="15107" width="11" style="4" customWidth="1"/>
    <col min="15108" max="15109" width="8.42578125" style="4" customWidth="1"/>
    <col min="15110" max="15111" width="9.140625" style="4" customWidth="1"/>
    <col min="15112" max="15112" width="11" style="4" customWidth="1"/>
    <col min="15113" max="15113" width="17.28515625" style="4" customWidth="1"/>
    <col min="15114" max="15114" width="9.85546875" style="4" customWidth="1"/>
    <col min="15115" max="15115" width="15" style="4" customWidth="1"/>
    <col min="15116" max="15116" width="18.42578125" style="4" customWidth="1"/>
    <col min="15117" max="15117" width="16.5703125" style="4" customWidth="1"/>
    <col min="15118" max="15361" width="11.42578125" style="4"/>
    <col min="15362" max="15362" width="36.42578125" style="4" customWidth="1"/>
    <col min="15363" max="15363" width="11" style="4" customWidth="1"/>
    <col min="15364" max="15365" width="8.42578125" style="4" customWidth="1"/>
    <col min="15366" max="15367" width="9.140625" style="4" customWidth="1"/>
    <col min="15368" max="15368" width="11" style="4" customWidth="1"/>
    <col min="15369" max="15369" width="17.28515625" style="4" customWidth="1"/>
    <col min="15370" max="15370" width="9.85546875" style="4" customWidth="1"/>
    <col min="15371" max="15371" width="15" style="4" customWidth="1"/>
    <col min="15372" max="15372" width="18.42578125" style="4" customWidth="1"/>
    <col min="15373" max="15373" width="16.5703125" style="4" customWidth="1"/>
    <col min="15374" max="15617" width="11.42578125" style="4"/>
    <col min="15618" max="15618" width="36.42578125" style="4" customWidth="1"/>
    <col min="15619" max="15619" width="11" style="4" customWidth="1"/>
    <col min="15620" max="15621" width="8.42578125" style="4" customWidth="1"/>
    <col min="15622" max="15623" width="9.140625" style="4" customWidth="1"/>
    <col min="15624" max="15624" width="11" style="4" customWidth="1"/>
    <col min="15625" max="15625" width="17.28515625" style="4" customWidth="1"/>
    <col min="15626" max="15626" width="9.85546875" style="4" customWidth="1"/>
    <col min="15627" max="15627" width="15" style="4" customWidth="1"/>
    <col min="15628" max="15628" width="18.42578125" style="4" customWidth="1"/>
    <col min="15629" max="15629" width="16.5703125" style="4" customWidth="1"/>
    <col min="15630" max="15873" width="11.42578125" style="4"/>
    <col min="15874" max="15874" width="36.42578125" style="4" customWidth="1"/>
    <col min="15875" max="15875" width="11" style="4" customWidth="1"/>
    <col min="15876" max="15877" width="8.42578125" style="4" customWidth="1"/>
    <col min="15878" max="15879" width="9.140625" style="4" customWidth="1"/>
    <col min="15880" max="15880" width="11" style="4" customWidth="1"/>
    <col min="15881" max="15881" width="17.28515625" style="4" customWidth="1"/>
    <col min="15882" max="15882" width="9.85546875" style="4" customWidth="1"/>
    <col min="15883" max="15883" width="15" style="4" customWidth="1"/>
    <col min="15884" max="15884" width="18.42578125" style="4" customWidth="1"/>
    <col min="15885" max="15885" width="16.5703125" style="4" customWidth="1"/>
    <col min="15886" max="16129" width="11.42578125" style="4"/>
    <col min="16130" max="16130" width="36.42578125" style="4" customWidth="1"/>
    <col min="16131" max="16131" width="11" style="4" customWidth="1"/>
    <col min="16132" max="16133" width="8.42578125" style="4" customWidth="1"/>
    <col min="16134" max="16135" width="9.140625" style="4" customWidth="1"/>
    <col min="16136" max="16136" width="11" style="4" customWidth="1"/>
    <col min="16137" max="16137" width="17.28515625" style="4" customWidth="1"/>
    <col min="16138" max="16138" width="9.85546875" style="4" customWidth="1"/>
    <col min="16139" max="16139" width="15" style="4" customWidth="1"/>
    <col min="16140" max="16140" width="18.42578125" style="4" customWidth="1"/>
    <col min="16141" max="16141" width="16.5703125" style="4" customWidth="1"/>
    <col min="16142" max="16384" width="11.42578125" style="4"/>
  </cols>
  <sheetData>
    <row r="1" spans="1:14" ht="15.75" x14ac:dyDescent="0.25">
      <c r="A1" s="135" t="s">
        <v>114</v>
      </c>
    </row>
    <row r="2" spans="1:14" ht="15" x14ac:dyDescent="0.25">
      <c r="I2" s="52"/>
    </row>
    <row r="3" spans="1:14" s="1" customFormat="1" ht="15.75" x14ac:dyDescent="0.25">
      <c r="A3" s="134" t="s">
        <v>115</v>
      </c>
      <c r="B3" s="134"/>
      <c r="C3" s="134"/>
      <c r="D3" s="134"/>
      <c r="E3" s="134"/>
      <c r="F3" s="134"/>
      <c r="G3" s="134"/>
      <c r="H3" s="134"/>
    </row>
    <row r="4" spans="1:14" s="1" customFormat="1" ht="15.75" x14ac:dyDescent="0.25">
      <c r="A4" s="2"/>
      <c r="B4" s="35"/>
      <c r="C4" s="83"/>
      <c r="D4" s="3"/>
      <c r="E4" s="28"/>
      <c r="F4" s="57"/>
      <c r="G4" s="2"/>
      <c r="H4" s="122"/>
    </row>
    <row r="5" spans="1:14" s="1" customFormat="1" ht="15.75" x14ac:dyDescent="0.25">
      <c r="A5" s="136" t="s">
        <v>116</v>
      </c>
      <c r="B5" s="134"/>
      <c r="C5" s="134"/>
      <c r="D5" s="134"/>
      <c r="E5" s="134"/>
      <c r="F5" s="134"/>
      <c r="G5" s="134"/>
      <c r="H5" s="134"/>
    </row>
    <row r="6" spans="1:14" s="1" customFormat="1" ht="33" customHeight="1" x14ac:dyDescent="0.25">
      <c r="A6" s="84"/>
      <c r="B6" s="117"/>
      <c r="C6" s="118"/>
      <c r="D6" s="118"/>
      <c r="E6" s="118"/>
      <c r="F6" s="118"/>
      <c r="G6" s="118"/>
      <c r="H6" s="123"/>
    </row>
    <row r="7" spans="1:14" x14ac:dyDescent="0.2">
      <c r="A7" s="8" t="s">
        <v>117</v>
      </c>
      <c r="B7" s="36"/>
      <c r="C7" s="41"/>
      <c r="D7" s="5"/>
      <c r="E7" s="29"/>
      <c r="F7" s="58"/>
      <c r="G7" s="6"/>
      <c r="K7" s="8"/>
    </row>
    <row r="8" spans="1:14" x14ac:dyDescent="0.2">
      <c r="A8" s="4"/>
      <c r="B8" s="36"/>
      <c r="C8" s="41"/>
      <c r="D8" s="5"/>
      <c r="E8" s="29"/>
      <c r="F8" s="58"/>
      <c r="G8" s="6"/>
      <c r="K8" s="8"/>
    </row>
    <row r="9" spans="1:14" x14ac:dyDescent="0.2">
      <c r="A9" s="4" t="s">
        <v>118</v>
      </c>
      <c r="B9" s="36"/>
      <c r="C9" s="41"/>
      <c r="D9" s="5"/>
      <c r="E9" s="29"/>
      <c r="F9" s="58"/>
      <c r="G9" s="6"/>
      <c r="K9" s="8"/>
    </row>
    <row r="10" spans="1:14" x14ac:dyDescent="0.2">
      <c r="A10" s="4"/>
      <c r="B10" s="36"/>
      <c r="C10" s="41"/>
      <c r="D10" s="5"/>
      <c r="E10" s="29"/>
      <c r="F10" s="58"/>
      <c r="G10" s="6"/>
      <c r="K10" s="8"/>
    </row>
    <row r="11" spans="1:14" x14ac:dyDescent="0.2">
      <c r="A11" s="4" t="s">
        <v>119</v>
      </c>
      <c r="B11" s="36"/>
      <c r="C11" s="41"/>
      <c r="D11" s="5"/>
      <c r="E11" s="29"/>
      <c r="F11" s="58"/>
      <c r="G11" s="6"/>
      <c r="K11" s="8"/>
    </row>
    <row r="12" spans="1:14" x14ac:dyDescent="0.2">
      <c r="A12" s="9"/>
      <c r="B12" s="37" t="s">
        <v>0</v>
      </c>
      <c r="C12" s="11" t="s">
        <v>12</v>
      </c>
      <c r="D12" s="10" t="s">
        <v>1</v>
      </c>
      <c r="E12" s="30"/>
      <c r="F12" s="59" t="s">
        <v>2</v>
      </c>
      <c r="G12" s="12"/>
      <c r="H12" s="124"/>
      <c r="I12" s="14"/>
      <c r="J12" s="14"/>
      <c r="K12" s="15"/>
      <c r="L12" s="14"/>
      <c r="M12" s="14"/>
      <c r="N12" s="14"/>
    </row>
    <row r="13" spans="1:14" x14ac:dyDescent="0.2">
      <c r="B13" s="37"/>
      <c r="C13" s="11" t="s">
        <v>4</v>
      </c>
      <c r="D13" s="10" t="s">
        <v>4</v>
      </c>
      <c r="E13" s="30"/>
      <c r="F13" s="60" t="s">
        <v>5</v>
      </c>
      <c r="G13" s="16"/>
      <c r="H13" s="125" t="s">
        <v>5</v>
      </c>
      <c r="I13" s="14"/>
      <c r="J13" s="14"/>
      <c r="K13" s="15"/>
      <c r="L13" s="14"/>
      <c r="M13" s="14"/>
      <c r="N13" s="14"/>
    </row>
    <row r="14" spans="1:14" x14ac:dyDescent="0.2">
      <c r="A14" s="9"/>
      <c r="B14" s="37"/>
      <c r="C14" s="11"/>
      <c r="D14" s="10"/>
      <c r="E14" s="30"/>
      <c r="F14" s="59"/>
      <c r="G14" s="12"/>
      <c r="H14" s="124"/>
      <c r="I14" s="14"/>
      <c r="J14" s="14"/>
      <c r="K14" s="15"/>
      <c r="L14" s="14"/>
      <c r="M14" s="14"/>
      <c r="N14" s="14"/>
    </row>
    <row r="15" spans="1:14" x14ac:dyDescent="0.2">
      <c r="A15" s="42" t="s">
        <v>105</v>
      </c>
      <c r="B15" s="40">
        <v>44287</v>
      </c>
      <c r="D15" s="43"/>
      <c r="E15" s="44"/>
      <c r="G15" s="18"/>
      <c r="H15" s="126">
        <v>79616.31</v>
      </c>
      <c r="K15" s="8"/>
    </row>
    <row r="16" spans="1:14" x14ac:dyDescent="0.2">
      <c r="A16" s="42" t="s">
        <v>106</v>
      </c>
      <c r="B16" s="40">
        <v>44287</v>
      </c>
      <c r="D16" s="43"/>
      <c r="E16" s="44"/>
      <c r="G16" s="18"/>
      <c r="H16" s="126">
        <v>225.94</v>
      </c>
      <c r="K16" s="8"/>
    </row>
    <row r="17" spans="1:14" x14ac:dyDescent="0.2">
      <c r="A17" s="42"/>
      <c r="D17" s="43"/>
      <c r="E17" s="44"/>
      <c r="G17" s="18"/>
      <c r="H17" s="126"/>
      <c r="K17" s="8"/>
    </row>
    <row r="18" spans="1:14" x14ac:dyDescent="0.2">
      <c r="A18" s="9" t="s">
        <v>3</v>
      </c>
      <c r="G18" s="18"/>
      <c r="H18" s="126"/>
      <c r="K18" s="8"/>
    </row>
    <row r="19" spans="1:14" x14ac:dyDescent="0.2">
      <c r="A19" s="7" t="s">
        <v>38</v>
      </c>
      <c r="B19" s="137">
        <v>44314</v>
      </c>
      <c r="D19" s="79"/>
      <c r="F19" s="56">
        <v>4935</v>
      </c>
      <c r="G19" s="18"/>
      <c r="H19" s="126"/>
      <c r="K19" s="8"/>
    </row>
    <row r="20" spans="1:14" x14ac:dyDescent="0.2">
      <c r="A20" s="7" t="s">
        <v>107</v>
      </c>
      <c r="B20" s="40">
        <v>44316</v>
      </c>
      <c r="C20" s="54"/>
      <c r="D20" s="79"/>
      <c r="E20" s="50"/>
      <c r="F20" s="61">
        <v>0.01</v>
      </c>
      <c r="G20" s="18"/>
      <c r="H20" s="126"/>
      <c r="K20" s="8"/>
    </row>
    <row r="21" spans="1:14" x14ac:dyDescent="0.2">
      <c r="A21" s="42" t="s">
        <v>107</v>
      </c>
      <c r="B21" s="40">
        <v>44439</v>
      </c>
      <c r="D21" s="80"/>
      <c r="E21" s="44"/>
      <c r="F21" s="56">
        <v>0.01</v>
      </c>
      <c r="G21" s="18"/>
      <c r="H21" s="126"/>
      <c r="K21" s="8"/>
    </row>
    <row r="22" spans="1:14" x14ac:dyDescent="0.2">
      <c r="A22" s="42" t="s">
        <v>107</v>
      </c>
      <c r="B22" s="40">
        <v>44561</v>
      </c>
      <c r="D22" s="79"/>
      <c r="E22" s="44"/>
      <c r="F22" s="61">
        <v>0.01</v>
      </c>
      <c r="G22" s="18"/>
      <c r="H22" s="126"/>
      <c r="K22" s="8"/>
    </row>
    <row r="23" spans="1:14" x14ac:dyDescent="0.2">
      <c r="D23" s="79"/>
      <c r="F23" s="61"/>
      <c r="G23" s="45"/>
      <c r="H23" s="127"/>
      <c r="I23" s="6"/>
      <c r="J23" s="15"/>
      <c r="K23" s="14"/>
      <c r="L23" s="14"/>
      <c r="M23" s="14"/>
      <c r="N23" s="14"/>
    </row>
    <row r="24" spans="1:14" x14ac:dyDescent="0.2">
      <c r="D24" s="79"/>
      <c r="F24" s="61"/>
      <c r="G24" s="45"/>
      <c r="H24" s="127"/>
      <c r="I24" s="6"/>
      <c r="J24" s="15"/>
      <c r="K24" s="14"/>
      <c r="L24" s="14"/>
      <c r="M24" s="14"/>
      <c r="N24" s="14"/>
    </row>
    <row r="25" spans="1:14" x14ac:dyDescent="0.2">
      <c r="A25" s="6" t="s">
        <v>6</v>
      </c>
      <c r="B25" s="39"/>
      <c r="C25" s="16"/>
      <c r="D25" s="81"/>
      <c r="E25" s="33"/>
      <c r="F25" s="62">
        <f>SUM(F19:F24)</f>
        <v>4935.0300000000007</v>
      </c>
      <c r="G25" s="46"/>
      <c r="H25" s="127"/>
      <c r="I25" s="53"/>
      <c r="J25" s="15"/>
      <c r="K25" s="14"/>
      <c r="L25" s="14"/>
      <c r="M25" s="14"/>
      <c r="N25" s="14"/>
    </row>
    <row r="26" spans="1:14" x14ac:dyDescent="0.2">
      <c r="D26" s="79"/>
      <c r="F26" s="61"/>
      <c r="G26" s="45"/>
      <c r="H26" s="128"/>
      <c r="J26" s="14"/>
      <c r="K26" s="14"/>
      <c r="L26" s="14"/>
      <c r="M26" s="14"/>
      <c r="N26" s="14"/>
    </row>
    <row r="27" spans="1:14" x14ac:dyDescent="0.2">
      <c r="A27" s="47" t="s">
        <v>7</v>
      </c>
      <c r="B27" s="48"/>
      <c r="C27" s="49"/>
      <c r="D27" s="79"/>
      <c r="F27" s="61"/>
      <c r="G27" s="45"/>
      <c r="H27" s="128"/>
      <c r="J27" s="14"/>
      <c r="K27" s="14"/>
      <c r="L27" s="14"/>
      <c r="M27" s="14"/>
      <c r="N27" s="14"/>
    </row>
    <row r="28" spans="1:14" x14ac:dyDescent="0.2">
      <c r="A28" s="7" t="s">
        <v>16</v>
      </c>
      <c r="B28" s="88">
        <v>44216</v>
      </c>
      <c r="C28" s="90" t="s">
        <v>15</v>
      </c>
      <c r="D28" s="24">
        <v>249</v>
      </c>
      <c r="F28" s="56">
        <v>189</v>
      </c>
      <c r="G28" s="45"/>
      <c r="H28" s="128"/>
      <c r="J28" s="14"/>
      <c r="K28" s="14"/>
      <c r="L28" s="14"/>
      <c r="M28" s="14"/>
      <c r="N28" s="14"/>
    </row>
    <row r="29" spans="1:14" x14ac:dyDescent="0.2">
      <c r="A29" s="4" t="s">
        <v>18</v>
      </c>
      <c r="B29" s="87">
        <v>44265</v>
      </c>
      <c r="C29" s="90" t="s">
        <v>19</v>
      </c>
      <c r="D29" s="24">
        <v>248</v>
      </c>
      <c r="F29" s="56">
        <v>40</v>
      </c>
      <c r="G29" s="45"/>
      <c r="H29" s="128"/>
      <c r="J29" s="14"/>
      <c r="K29" s="14"/>
      <c r="L29" s="14"/>
      <c r="M29" s="14"/>
      <c r="N29" s="14"/>
    </row>
    <row r="30" spans="1:14" x14ac:dyDescent="0.2">
      <c r="A30" s="4" t="s">
        <v>21</v>
      </c>
      <c r="B30" s="87">
        <v>44265</v>
      </c>
      <c r="C30" s="90" t="s">
        <v>22</v>
      </c>
      <c r="D30" s="24">
        <v>248</v>
      </c>
      <c r="F30" s="56">
        <v>160</v>
      </c>
      <c r="G30" s="45"/>
      <c r="H30" s="128"/>
      <c r="J30" s="14"/>
      <c r="K30" s="14"/>
      <c r="L30" s="14"/>
      <c r="M30" s="14"/>
      <c r="N30" s="14"/>
    </row>
    <row r="31" spans="1:14" x14ac:dyDescent="0.2">
      <c r="A31" s="4"/>
      <c r="B31" s="87"/>
      <c r="C31" s="90"/>
      <c r="G31" s="45"/>
      <c r="H31" s="128"/>
      <c r="J31" s="14"/>
      <c r="K31" s="14"/>
      <c r="L31" s="14"/>
      <c r="M31" s="14"/>
      <c r="N31" s="14"/>
    </row>
    <row r="32" spans="1:14" x14ac:dyDescent="0.2">
      <c r="A32" s="8" t="s">
        <v>120</v>
      </c>
      <c r="B32" s="87"/>
      <c r="C32" s="90"/>
      <c r="F32" s="138">
        <f>SUM(F28:F31)</f>
        <v>389</v>
      </c>
      <c r="G32" s="45"/>
      <c r="H32" s="128"/>
      <c r="J32" s="14"/>
      <c r="K32" s="14"/>
      <c r="L32" s="14"/>
      <c r="M32" s="14"/>
      <c r="N32" s="14"/>
    </row>
    <row r="33" spans="1:18" x14ac:dyDescent="0.2">
      <c r="A33" s="8"/>
      <c r="B33" s="87"/>
      <c r="C33" s="90"/>
      <c r="F33" s="139"/>
      <c r="G33" s="45"/>
      <c r="H33" s="128"/>
      <c r="J33" s="14"/>
      <c r="K33" s="14"/>
      <c r="L33" s="14"/>
      <c r="M33" s="14"/>
      <c r="N33" s="14"/>
    </row>
    <row r="34" spans="1:18" ht="25.5" x14ac:dyDescent="0.2">
      <c r="A34" s="94" t="s">
        <v>36</v>
      </c>
      <c r="B34" s="89">
        <v>44321</v>
      </c>
      <c r="C34" s="90" t="s">
        <v>33</v>
      </c>
      <c r="D34" s="24">
        <v>248</v>
      </c>
      <c r="E34" s="50"/>
      <c r="F34" s="61">
        <v>679.19</v>
      </c>
      <c r="G34" s="45"/>
      <c r="H34" s="128"/>
      <c r="J34" s="14"/>
      <c r="K34" s="14"/>
      <c r="L34" s="14"/>
      <c r="M34" s="14"/>
      <c r="N34" s="14"/>
    </row>
    <row r="35" spans="1:18" x14ac:dyDescent="0.2">
      <c r="A35" s="70" t="s">
        <v>37</v>
      </c>
      <c r="B35" s="89">
        <v>44321</v>
      </c>
      <c r="C35" s="90" t="s">
        <v>34</v>
      </c>
      <c r="D35" s="24">
        <v>248</v>
      </c>
      <c r="E35" s="50"/>
      <c r="F35" s="61">
        <v>0</v>
      </c>
      <c r="G35" s="45"/>
      <c r="H35" s="128"/>
      <c r="J35" s="14"/>
      <c r="K35" s="14"/>
      <c r="L35" s="14"/>
      <c r="M35" s="14"/>
      <c r="N35" s="14"/>
    </row>
    <row r="36" spans="1:18" ht="15" x14ac:dyDescent="0.25">
      <c r="A36" s="70" t="s">
        <v>23</v>
      </c>
      <c r="B36" s="89">
        <v>44321</v>
      </c>
      <c r="C36" s="90" t="s">
        <v>32</v>
      </c>
      <c r="D36" s="24">
        <v>248</v>
      </c>
      <c r="E36" s="50"/>
      <c r="F36" s="61">
        <v>28.78</v>
      </c>
      <c r="G36" s="4"/>
      <c r="H36" s="128"/>
      <c r="J36" s="14"/>
      <c r="K36" s="21"/>
      <c r="N36" s="67"/>
    </row>
    <row r="37" spans="1:18" ht="18.75" customHeight="1" x14ac:dyDescent="0.2">
      <c r="A37" s="70" t="s">
        <v>24</v>
      </c>
      <c r="B37" s="89">
        <v>44321</v>
      </c>
      <c r="C37" s="82" t="s">
        <v>28</v>
      </c>
      <c r="D37" s="24">
        <v>248</v>
      </c>
      <c r="E37" s="50"/>
      <c r="F37" s="61">
        <v>40</v>
      </c>
      <c r="G37" s="45"/>
      <c r="H37" s="128"/>
      <c r="J37" s="14"/>
      <c r="K37" s="14"/>
      <c r="L37" s="14"/>
      <c r="M37" s="14"/>
      <c r="N37" s="14"/>
    </row>
    <row r="38" spans="1:18" ht="19.5" customHeight="1" x14ac:dyDescent="0.25">
      <c r="A38" s="70" t="s">
        <v>25</v>
      </c>
      <c r="B38" s="89">
        <v>44321</v>
      </c>
      <c r="C38" s="82" t="s">
        <v>29</v>
      </c>
      <c r="D38" s="24">
        <v>248</v>
      </c>
      <c r="E38" s="50"/>
      <c r="F38" s="61">
        <v>136.78</v>
      </c>
      <c r="G38" s="4"/>
      <c r="H38" s="129"/>
      <c r="I38" s="14"/>
      <c r="J38" s="14"/>
      <c r="K38" s="69"/>
      <c r="L38" s="67"/>
      <c r="M38" s="67"/>
      <c r="N38" s="67"/>
      <c r="O38" s="68"/>
      <c r="P38" s="68"/>
      <c r="Q38" s="68"/>
      <c r="R38" s="67"/>
    </row>
    <row r="39" spans="1:18" ht="15" x14ac:dyDescent="0.25">
      <c r="A39" s="70" t="s">
        <v>26</v>
      </c>
      <c r="B39" s="89">
        <v>44321</v>
      </c>
      <c r="C39" s="82" t="s">
        <v>30</v>
      </c>
      <c r="D39" s="24">
        <v>248</v>
      </c>
      <c r="E39" s="50"/>
      <c r="F39" s="61">
        <v>300</v>
      </c>
      <c r="G39" s="4"/>
      <c r="H39" s="129"/>
      <c r="I39" s="14"/>
      <c r="J39" s="14"/>
      <c r="K39" s="69"/>
      <c r="L39" s="67"/>
      <c r="M39" s="67"/>
      <c r="N39" s="67"/>
      <c r="O39" s="68"/>
      <c r="P39" s="68"/>
      <c r="Q39" s="68"/>
      <c r="R39" s="67"/>
    </row>
    <row r="40" spans="1:18" ht="15" x14ac:dyDescent="0.25">
      <c r="A40" s="70" t="s">
        <v>39</v>
      </c>
      <c r="B40" s="82" t="s">
        <v>64</v>
      </c>
      <c r="C40" s="82" t="s">
        <v>40</v>
      </c>
      <c r="D40" s="24">
        <v>250</v>
      </c>
      <c r="E40"/>
      <c r="F40" s="71">
        <v>35553.599999999999</v>
      </c>
      <c r="G40" s="45"/>
      <c r="H40" s="128"/>
      <c r="J40" s="14"/>
      <c r="K40" s="14"/>
      <c r="L40" s="14"/>
      <c r="M40" s="14"/>
      <c r="N40" s="14"/>
    </row>
    <row r="41" spans="1:18" ht="15" x14ac:dyDescent="0.25">
      <c r="A41" s="70" t="s">
        <v>41</v>
      </c>
      <c r="B41" s="82" t="s">
        <v>64</v>
      </c>
      <c r="C41" s="82" t="s">
        <v>42</v>
      </c>
      <c r="D41" s="24">
        <v>250</v>
      </c>
      <c r="E41"/>
      <c r="F41" s="71">
        <v>14.39</v>
      </c>
      <c r="G41" s="45"/>
      <c r="H41" s="128"/>
      <c r="J41" s="14"/>
      <c r="K41" s="14"/>
      <c r="L41" s="14"/>
      <c r="M41" s="14"/>
      <c r="N41" s="14"/>
    </row>
    <row r="42" spans="1:18" ht="15" x14ac:dyDescent="0.25">
      <c r="A42" s="70" t="s">
        <v>43</v>
      </c>
      <c r="B42" s="82" t="s">
        <v>64</v>
      </c>
      <c r="C42" s="82" t="s">
        <v>44</v>
      </c>
      <c r="D42" s="24">
        <v>250</v>
      </c>
      <c r="E42"/>
      <c r="F42" s="71">
        <v>14.39</v>
      </c>
      <c r="G42" s="45"/>
      <c r="H42" s="128"/>
      <c r="J42" s="14"/>
      <c r="K42" s="14"/>
      <c r="L42" s="14"/>
      <c r="M42" s="14"/>
      <c r="N42" s="14"/>
    </row>
    <row r="43" spans="1:18" ht="15" x14ac:dyDescent="0.25">
      <c r="A43" s="70" t="s">
        <v>45</v>
      </c>
      <c r="B43" s="82" t="s">
        <v>64</v>
      </c>
      <c r="C43" s="82" t="s">
        <v>46</v>
      </c>
      <c r="D43" s="108">
        <v>251</v>
      </c>
      <c r="E43"/>
      <c r="F43" s="71">
        <v>20</v>
      </c>
      <c r="G43" s="45"/>
      <c r="H43" s="128"/>
      <c r="J43" s="14"/>
      <c r="K43" s="14"/>
      <c r="L43" s="14"/>
      <c r="M43" s="14"/>
      <c r="N43" s="14"/>
    </row>
    <row r="44" spans="1:18" ht="15" x14ac:dyDescent="0.25">
      <c r="A44" s="100" t="s">
        <v>47</v>
      </c>
      <c r="B44" s="82" t="s">
        <v>64</v>
      </c>
      <c r="C44" s="82" t="s">
        <v>48</v>
      </c>
      <c r="D44" s="108">
        <v>251</v>
      </c>
      <c r="E44"/>
      <c r="F44" s="71">
        <v>6</v>
      </c>
      <c r="G44" s="45"/>
      <c r="H44" s="128"/>
      <c r="J44" s="14"/>
      <c r="K44" s="14"/>
      <c r="L44" s="14"/>
      <c r="M44" s="14"/>
      <c r="N44" s="14"/>
    </row>
    <row r="45" spans="1:18" ht="15" x14ac:dyDescent="0.25">
      <c r="A45" s="70" t="s">
        <v>49</v>
      </c>
      <c r="B45" s="82" t="s">
        <v>64</v>
      </c>
      <c r="C45" s="82" t="s">
        <v>50</v>
      </c>
      <c r="D45" s="108">
        <v>250</v>
      </c>
      <c r="E45"/>
      <c r="F45" s="71">
        <v>518.85</v>
      </c>
      <c r="G45" s="45"/>
      <c r="H45" s="128"/>
      <c r="J45" s="14"/>
      <c r="K45" s="14"/>
      <c r="L45" s="14"/>
      <c r="M45" s="14"/>
      <c r="N45" s="14"/>
    </row>
    <row r="46" spans="1:18" ht="15" x14ac:dyDescent="0.25">
      <c r="A46" s="70" t="s">
        <v>51</v>
      </c>
      <c r="B46" s="82" t="s">
        <v>64</v>
      </c>
      <c r="C46" s="82" t="s">
        <v>52</v>
      </c>
      <c r="D46" s="108">
        <v>250</v>
      </c>
      <c r="E46"/>
      <c r="F46" s="71">
        <v>29.76</v>
      </c>
      <c r="G46" s="45"/>
      <c r="H46" s="128"/>
    </row>
    <row r="47" spans="1:18" ht="17.25" customHeight="1" x14ac:dyDescent="0.25">
      <c r="A47" s="70" t="s">
        <v>53</v>
      </c>
      <c r="B47" s="82" t="s">
        <v>64</v>
      </c>
      <c r="C47" s="82" t="s">
        <v>54</v>
      </c>
      <c r="D47" s="108">
        <v>250</v>
      </c>
      <c r="E47"/>
      <c r="F47" s="71">
        <v>57.88</v>
      </c>
      <c r="G47" s="45"/>
      <c r="H47" s="128"/>
      <c r="J47" s="14"/>
      <c r="K47" s="14"/>
      <c r="L47" s="14"/>
      <c r="M47" s="14"/>
      <c r="N47" s="14"/>
    </row>
    <row r="48" spans="1:18" ht="17.25" customHeight="1" x14ac:dyDescent="0.25">
      <c r="A48" s="70" t="s">
        <v>55</v>
      </c>
      <c r="B48" s="82" t="s">
        <v>64</v>
      </c>
      <c r="C48" s="82" t="s">
        <v>56</v>
      </c>
      <c r="D48" s="108">
        <v>250</v>
      </c>
      <c r="E48"/>
      <c r="F48" s="71">
        <v>35.86</v>
      </c>
      <c r="G48" s="45"/>
      <c r="H48" s="128"/>
      <c r="J48" s="14"/>
      <c r="K48" s="14"/>
      <c r="L48" s="14"/>
      <c r="M48" s="14"/>
      <c r="N48" s="14"/>
    </row>
    <row r="49" spans="1:20" ht="17.25" customHeight="1" x14ac:dyDescent="0.25">
      <c r="A49" s="70" t="s">
        <v>57</v>
      </c>
      <c r="B49" s="82" t="s">
        <v>64</v>
      </c>
      <c r="C49" s="82" t="s">
        <v>65</v>
      </c>
      <c r="D49" s="108">
        <v>250</v>
      </c>
      <c r="E49"/>
      <c r="F49" s="71">
        <v>14.39</v>
      </c>
    </row>
    <row r="50" spans="1:20" ht="17.25" customHeight="1" x14ac:dyDescent="0.25">
      <c r="A50" s="70" t="s">
        <v>58</v>
      </c>
      <c r="B50" s="82" t="s">
        <v>64</v>
      </c>
      <c r="C50" s="82" t="s">
        <v>59</v>
      </c>
      <c r="D50" s="108">
        <v>251</v>
      </c>
      <c r="E50"/>
      <c r="F50" s="71">
        <v>67.2</v>
      </c>
      <c r="G50" s="4"/>
      <c r="H50" s="129"/>
      <c r="I50" s="14"/>
      <c r="J50" s="14"/>
      <c r="K50" s="69"/>
      <c r="M50" s="70"/>
      <c r="N50" s="70"/>
      <c r="O50" s="70"/>
      <c r="P50" s="71"/>
      <c r="Q50" s="91"/>
      <c r="R50" s="71"/>
      <c r="S50" s="71"/>
      <c r="T50" s="70"/>
    </row>
    <row r="51" spans="1:20" ht="17.25" customHeight="1" x14ac:dyDescent="0.25">
      <c r="A51" s="94" t="s">
        <v>60</v>
      </c>
      <c r="B51" s="82" t="s">
        <v>64</v>
      </c>
      <c r="C51" s="82" t="s">
        <v>61</v>
      </c>
      <c r="D51" s="108">
        <v>250</v>
      </c>
      <c r="E51"/>
      <c r="F51" s="71">
        <v>189</v>
      </c>
      <c r="G51" s="45"/>
      <c r="H51" s="128"/>
      <c r="J51" s="87"/>
      <c r="K51" s="70"/>
      <c r="L51" s="70"/>
      <c r="M51" s="71"/>
      <c r="N51" s="91"/>
      <c r="O51" s="76"/>
      <c r="P51" s="76"/>
      <c r="Q51" s="74"/>
      <c r="R51" s="74"/>
    </row>
    <row r="52" spans="1:20" ht="22.5" customHeight="1" x14ac:dyDescent="0.2">
      <c r="A52" s="70" t="s">
        <v>27</v>
      </c>
      <c r="B52" s="107" t="s">
        <v>81</v>
      </c>
      <c r="C52" s="82" t="s">
        <v>31</v>
      </c>
      <c r="D52" s="24">
        <v>252</v>
      </c>
      <c r="F52" s="61">
        <v>300</v>
      </c>
      <c r="G52" s="45"/>
      <c r="H52" s="128"/>
      <c r="J52" s="14"/>
      <c r="K52" s="14"/>
      <c r="L52" s="14"/>
      <c r="M52" s="14"/>
      <c r="N52" s="14"/>
    </row>
    <row r="53" spans="1:20" x14ac:dyDescent="0.2">
      <c r="A53" s="7" t="s">
        <v>78</v>
      </c>
      <c r="B53" s="88">
        <v>44452</v>
      </c>
      <c r="C53" s="90" t="s">
        <v>79</v>
      </c>
      <c r="D53" s="24">
        <v>252</v>
      </c>
      <c r="F53" s="56">
        <v>35553.599999999999</v>
      </c>
      <c r="G53" s="4"/>
      <c r="H53" s="129"/>
      <c r="I53" s="14"/>
      <c r="J53" s="87"/>
      <c r="K53" s="70"/>
      <c r="L53" s="70"/>
      <c r="M53" s="71"/>
      <c r="N53" s="91"/>
      <c r="O53" s="76"/>
      <c r="P53" s="76"/>
      <c r="Q53" s="74"/>
      <c r="R53" s="74"/>
    </row>
    <row r="54" spans="1:20" ht="15" x14ac:dyDescent="0.25">
      <c r="A54" s="70" t="s">
        <v>62</v>
      </c>
      <c r="B54" s="82" t="s">
        <v>87</v>
      </c>
      <c r="C54" s="82" t="s">
        <v>63</v>
      </c>
      <c r="D54" s="24">
        <v>254</v>
      </c>
      <c r="E54" s="50"/>
      <c r="F54" s="61">
        <v>300</v>
      </c>
      <c r="G54" s="4"/>
      <c r="H54" s="128"/>
      <c r="J54" s="14"/>
      <c r="K54" s="21"/>
      <c r="N54" s="67"/>
    </row>
    <row r="55" spans="1:20" ht="17.25" customHeight="1" x14ac:dyDescent="0.2">
      <c r="A55" s="113" t="s">
        <v>67</v>
      </c>
      <c r="B55" s="88">
        <v>44460</v>
      </c>
      <c r="C55" s="109" t="s">
        <v>73</v>
      </c>
      <c r="D55" s="110">
        <v>253</v>
      </c>
      <c r="E55" s="102"/>
      <c r="F55" s="76">
        <v>336.92</v>
      </c>
      <c r="G55" s="45"/>
      <c r="H55" s="128"/>
      <c r="J55" s="87"/>
      <c r="K55" s="70"/>
      <c r="L55" s="70"/>
      <c r="M55" s="71"/>
      <c r="N55" s="91"/>
      <c r="O55" s="76"/>
      <c r="P55" s="76"/>
      <c r="Q55" s="74"/>
      <c r="R55" s="74"/>
    </row>
    <row r="56" spans="1:20" ht="17.25" customHeight="1" x14ac:dyDescent="0.2">
      <c r="A56" s="113" t="s">
        <v>68</v>
      </c>
      <c r="B56" s="88">
        <v>44460</v>
      </c>
      <c r="C56" s="109" t="s">
        <v>74</v>
      </c>
      <c r="D56" s="110">
        <v>253</v>
      </c>
      <c r="E56" s="102"/>
      <c r="F56" s="76">
        <v>20</v>
      </c>
      <c r="G56" s="45"/>
      <c r="H56" s="128"/>
      <c r="J56" s="87"/>
      <c r="K56" s="70"/>
      <c r="L56" s="70"/>
      <c r="M56" s="71"/>
      <c r="N56" s="91"/>
      <c r="O56" s="76"/>
      <c r="P56" s="76"/>
      <c r="Q56" s="74"/>
      <c r="R56" s="74"/>
    </row>
    <row r="57" spans="1:20" ht="17.25" customHeight="1" x14ac:dyDescent="0.2">
      <c r="A57" s="74" t="s">
        <v>69</v>
      </c>
      <c r="B57" s="88">
        <v>44460</v>
      </c>
      <c r="C57" s="111" t="s">
        <v>75</v>
      </c>
      <c r="D57" s="110">
        <v>253</v>
      </c>
      <c r="E57" s="102"/>
      <c r="F57" s="76">
        <v>518.85</v>
      </c>
      <c r="G57" s="45"/>
      <c r="H57" s="128"/>
      <c r="J57" s="87"/>
      <c r="K57" s="70"/>
      <c r="L57" s="70"/>
      <c r="M57" s="71"/>
      <c r="N57" s="91"/>
      <c r="O57" s="76"/>
      <c r="P57" s="76"/>
      <c r="Q57" s="74"/>
      <c r="R57" s="74"/>
    </row>
    <row r="58" spans="1:20" ht="17.25" customHeight="1" x14ac:dyDescent="0.2">
      <c r="A58" s="74" t="s">
        <v>70</v>
      </c>
      <c r="B58" s="88">
        <v>44460</v>
      </c>
      <c r="C58" s="111" t="s">
        <v>76</v>
      </c>
      <c r="D58" s="110">
        <v>253</v>
      </c>
      <c r="E58" s="102"/>
      <c r="F58" s="76">
        <v>91.01</v>
      </c>
      <c r="G58" s="45"/>
      <c r="H58" s="128"/>
      <c r="J58" s="87"/>
      <c r="K58" s="70"/>
      <c r="L58" s="70"/>
      <c r="M58" s="71"/>
      <c r="N58" s="91"/>
      <c r="O58" s="76"/>
      <c r="P58" s="76"/>
      <c r="Q58" s="74"/>
      <c r="R58" s="74"/>
    </row>
    <row r="59" spans="1:20" ht="17.25" customHeight="1" x14ac:dyDescent="0.2">
      <c r="A59" s="74" t="s">
        <v>71</v>
      </c>
      <c r="B59" s="88">
        <v>44460</v>
      </c>
      <c r="C59" s="111" t="s">
        <v>77</v>
      </c>
      <c r="D59" s="110">
        <v>253</v>
      </c>
      <c r="E59" s="102"/>
      <c r="F59" s="112">
        <v>14.39</v>
      </c>
      <c r="G59" s="45"/>
      <c r="H59" s="128"/>
      <c r="J59" s="87"/>
      <c r="K59" s="70"/>
      <c r="L59" s="70"/>
      <c r="M59" s="71"/>
      <c r="N59" s="91"/>
      <c r="O59" s="76"/>
      <c r="P59" s="76"/>
      <c r="Q59" s="74"/>
      <c r="R59" s="74"/>
    </row>
    <row r="60" spans="1:20" ht="17.25" customHeight="1" x14ac:dyDescent="0.25">
      <c r="A60" s="94" t="s">
        <v>88</v>
      </c>
      <c r="B60" s="89">
        <v>44516</v>
      </c>
      <c r="C60" s="82" t="s">
        <v>82</v>
      </c>
      <c r="D60" s="101">
        <v>255</v>
      </c>
      <c r="E60"/>
      <c r="F60" s="71">
        <v>360</v>
      </c>
      <c r="G60" s="45"/>
      <c r="H60" s="128"/>
      <c r="J60" s="87"/>
      <c r="K60" s="70"/>
      <c r="L60" s="70"/>
      <c r="M60" s="71"/>
      <c r="N60" s="91"/>
      <c r="O60" s="76"/>
      <c r="P60" s="76"/>
      <c r="Q60" s="74"/>
      <c r="R60" s="74"/>
    </row>
    <row r="61" spans="1:20" ht="17.25" customHeight="1" x14ac:dyDescent="0.25">
      <c r="A61" s="94" t="s">
        <v>90</v>
      </c>
      <c r="B61" s="89">
        <v>44516</v>
      </c>
      <c r="C61" s="82" t="s">
        <v>83</v>
      </c>
      <c r="D61" s="101">
        <v>255</v>
      </c>
      <c r="E61"/>
      <c r="F61" s="71">
        <v>45</v>
      </c>
      <c r="G61" s="45"/>
      <c r="H61" s="128"/>
      <c r="J61" s="87"/>
      <c r="K61" s="70"/>
      <c r="L61" s="70"/>
      <c r="M61" s="71"/>
      <c r="N61" s="91"/>
      <c r="O61" s="76"/>
      <c r="P61" s="76"/>
      <c r="Q61" s="74"/>
      <c r="R61" s="74"/>
    </row>
    <row r="62" spans="1:20" ht="17.25" customHeight="1" x14ac:dyDescent="0.2">
      <c r="A62" s="70" t="s">
        <v>91</v>
      </c>
      <c r="B62" s="89">
        <v>44516</v>
      </c>
      <c r="C62" s="90" t="s">
        <v>84</v>
      </c>
      <c r="D62" s="24">
        <v>255</v>
      </c>
      <c r="F62" s="71">
        <v>140.19999999999999</v>
      </c>
      <c r="J62" s="87"/>
      <c r="K62" s="70"/>
      <c r="L62" s="70"/>
      <c r="M62" s="71"/>
      <c r="N62" s="91"/>
      <c r="O62" s="76"/>
      <c r="P62" s="76"/>
      <c r="Q62" s="74"/>
      <c r="R62" s="74"/>
    </row>
    <row r="63" spans="1:20" ht="17.25" customHeight="1" x14ac:dyDescent="0.2">
      <c r="A63" s="70" t="s">
        <v>92</v>
      </c>
      <c r="B63" s="89">
        <v>44516</v>
      </c>
      <c r="C63" s="90" t="s">
        <v>85</v>
      </c>
      <c r="D63" s="24">
        <v>255</v>
      </c>
      <c r="F63" s="71">
        <v>726.39</v>
      </c>
      <c r="G63" s="45"/>
      <c r="H63" s="128"/>
      <c r="J63" s="14"/>
      <c r="K63" s="14"/>
      <c r="L63" s="14"/>
      <c r="M63" s="14"/>
      <c r="N63" s="14"/>
    </row>
    <row r="64" spans="1:20" ht="17.25" customHeight="1" x14ac:dyDescent="0.2">
      <c r="A64" s="70" t="s">
        <v>93</v>
      </c>
      <c r="B64" s="89">
        <v>44516</v>
      </c>
      <c r="C64" s="90" t="s">
        <v>86</v>
      </c>
      <c r="D64" s="24">
        <v>255</v>
      </c>
      <c r="F64" s="71">
        <v>85.47</v>
      </c>
      <c r="G64" s="45"/>
      <c r="H64" s="128"/>
      <c r="J64" s="14"/>
      <c r="K64" s="14"/>
      <c r="L64" s="14"/>
      <c r="M64" s="14"/>
      <c r="N64" s="14"/>
    </row>
    <row r="65" spans="1:14" ht="17.25" customHeight="1" x14ac:dyDescent="0.2">
      <c r="A65" s="113" t="s">
        <v>66</v>
      </c>
      <c r="B65" s="89"/>
      <c r="C65" s="109" t="s">
        <v>72</v>
      </c>
      <c r="F65" s="76">
        <v>40</v>
      </c>
      <c r="G65" s="45"/>
      <c r="H65" s="128"/>
      <c r="J65" s="14"/>
      <c r="K65" s="14"/>
      <c r="L65" s="14"/>
      <c r="M65" s="14"/>
      <c r="N65" s="14"/>
    </row>
    <row r="66" spans="1:14" ht="17.25" customHeight="1" x14ac:dyDescent="0.25">
      <c r="A66" s="94" t="s">
        <v>89</v>
      </c>
      <c r="B66" s="89">
        <v>44516</v>
      </c>
      <c r="C66" s="82" t="s">
        <v>111</v>
      </c>
      <c r="D66" s="101"/>
      <c r="E66"/>
      <c r="F66" s="71">
        <v>54</v>
      </c>
      <c r="G66" s="45"/>
      <c r="H66" s="128"/>
      <c r="J66" s="14"/>
      <c r="K66" s="14"/>
      <c r="L66" s="14"/>
      <c r="M66" s="14"/>
      <c r="N66" s="14"/>
    </row>
    <row r="67" spans="1:14" ht="17.25" customHeight="1" x14ac:dyDescent="0.2">
      <c r="A67" s="70"/>
      <c r="B67" s="89"/>
      <c r="C67" s="90"/>
      <c r="F67" s="71"/>
      <c r="G67" s="45"/>
      <c r="H67" s="128"/>
      <c r="J67" s="14"/>
      <c r="K67" s="14"/>
      <c r="L67" s="14"/>
      <c r="M67" s="14"/>
      <c r="N67" s="14"/>
    </row>
    <row r="68" spans="1:14" x14ac:dyDescent="0.2">
      <c r="A68" s="74"/>
      <c r="C68" s="54"/>
      <c r="D68" s="85"/>
      <c r="F68" s="71"/>
      <c r="G68" s="45"/>
      <c r="H68" s="128"/>
      <c r="J68" s="14"/>
      <c r="K68" s="14"/>
      <c r="L68" s="14"/>
      <c r="M68" s="14"/>
      <c r="N68" s="14"/>
    </row>
    <row r="69" spans="1:14" x14ac:dyDescent="0.2">
      <c r="A69" s="6" t="s">
        <v>8</v>
      </c>
      <c r="B69" s="39"/>
      <c r="D69" s="86"/>
      <c r="E69" s="33"/>
      <c r="F69" s="62">
        <f>SUM(F34:F68)</f>
        <v>76291.89999999998</v>
      </c>
      <c r="G69" s="46"/>
      <c r="H69" s="127" t="s">
        <v>2</v>
      </c>
      <c r="I69" s="25"/>
      <c r="J69" s="14"/>
      <c r="K69" s="21"/>
      <c r="L69" s="14"/>
      <c r="M69" s="14"/>
      <c r="N69" s="14"/>
    </row>
    <row r="70" spans="1:14" x14ac:dyDescent="0.2">
      <c r="F70" s="61"/>
      <c r="G70" s="4"/>
      <c r="H70" s="128"/>
      <c r="J70" s="14"/>
      <c r="K70" s="14"/>
      <c r="L70" s="14"/>
      <c r="M70" s="14"/>
      <c r="N70" s="14"/>
    </row>
    <row r="71" spans="1:14" s="8" customFormat="1" x14ac:dyDescent="0.2">
      <c r="A71" s="6" t="s">
        <v>9</v>
      </c>
      <c r="B71" s="39"/>
      <c r="C71" s="17"/>
      <c r="D71" s="22"/>
      <c r="E71" s="33"/>
      <c r="F71" s="63"/>
      <c r="H71" s="130">
        <f>+F25-F32-F69</f>
        <v>-71745.869999999981</v>
      </c>
    </row>
    <row r="72" spans="1:14" s="8" customFormat="1" x14ac:dyDescent="0.2">
      <c r="A72" s="6"/>
      <c r="B72" s="39"/>
      <c r="C72" s="17"/>
      <c r="D72" s="22"/>
      <c r="E72" s="33"/>
      <c r="F72" s="63"/>
      <c r="H72" s="119"/>
    </row>
    <row r="73" spans="1:14" s="8" customFormat="1" x14ac:dyDescent="0.2">
      <c r="A73" s="6" t="s">
        <v>112</v>
      </c>
      <c r="B73" s="39"/>
      <c r="C73" s="17"/>
      <c r="D73" s="22"/>
      <c r="E73" s="33"/>
      <c r="F73" s="63"/>
      <c r="H73" s="119">
        <f>SUM(H15:H71)</f>
        <v>8096.3800000000192</v>
      </c>
    </row>
    <row r="74" spans="1:14" s="8" customFormat="1" x14ac:dyDescent="0.2">
      <c r="A74" s="6"/>
      <c r="B74" s="39"/>
      <c r="C74" s="17"/>
      <c r="D74" s="22"/>
      <c r="E74" s="33"/>
      <c r="F74" s="63"/>
      <c r="H74" s="119"/>
    </row>
    <row r="75" spans="1:14" x14ac:dyDescent="0.2">
      <c r="F75" s="61"/>
      <c r="G75" s="4"/>
      <c r="H75" s="128"/>
      <c r="J75" s="14"/>
      <c r="K75" s="14"/>
      <c r="L75" s="14"/>
      <c r="M75" s="14"/>
      <c r="N75" s="14"/>
    </row>
    <row r="76" spans="1:14" x14ac:dyDescent="0.2">
      <c r="A76" s="98" t="s">
        <v>108</v>
      </c>
      <c r="B76" s="39"/>
      <c r="F76" s="61"/>
      <c r="G76" s="4"/>
      <c r="H76" s="127"/>
      <c r="J76" s="72"/>
    </row>
    <row r="77" spans="1:14" x14ac:dyDescent="0.2">
      <c r="A77" s="115" t="s">
        <v>109</v>
      </c>
      <c r="B77" s="39"/>
      <c r="F77" s="61"/>
      <c r="G77" s="4"/>
      <c r="H77" s="128">
        <v>7870.41</v>
      </c>
      <c r="J77" s="72"/>
    </row>
    <row r="78" spans="1:14" ht="15" x14ac:dyDescent="0.25">
      <c r="A78" s="116" t="s">
        <v>110</v>
      </c>
      <c r="F78" s="61"/>
      <c r="G78" s="25"/>
      <c r="H78" s="128">
        <v>225.97</v>
      </c>
      <c r="I78" s="25"/>
      <c r="J78" s="21"/>
      <c r="K78" s="21"/>
      <c r="N78" s="67"/>
    </row>
    <row r="79" spans="1:14" ht="15" x14ac:dyDescent="0.25">
      <c r="A79" s="6" t="s">
        <v>10</v>
      </c>
      <c r="B79" s="39"/>
      <c r="E79" s="33"/>
      <c r="F79" s="61"/>
      <c r="G79" s="25"/>
      <c r="H79" s="131">
        <f>SUM(H77:H78)</f>
        <v>8096.38</v>
      </c>
      <c r="I79" s="25"/>
      <c r="J79" s="25"/>
      <c r="K79" s="25"/>
      <c r="N79" s="67"/>
    </row>
    <row r="80" spans="1:14" ht="15" x14ac:dyDescent="0.25">
      <c r="A80" s="6"/>
      <c r="B80" s="39"/>
      <c r="D80" s="22"/>
      <c r="E80" s="50"/>
      <c r="F80" s="61"/>
      <c r="G80" s="4"/>
      <c r="H80" s="128"/>
      <c r="J80" s="14"/>
      <c r="K80" s="21"/>
      <c r="N80" s="67"/>
    </row>
    <row r="81" spans="1:18" ht="15" x14ac:dyDescent="0.25">
      <c r="A81" s="6"/>
      <c r="B81" s="39"/>
      <c r="D81" s="22"/>
      <c r="E81" s="50"/>
      <c r="F81" s="61"/>
      <c r="G81" s="4"/>
      <c r="H81" s="128"/>
      <c r="J81" s="14"/>
      <c r="K81" s="21"/>
      <c r="N81" s="67"/>
    </row>
    <row r="82" spans="1:18" ht="15" x14ac:dyDescent="0.25">
      <c r="A82" s="6" t="s">
        <v>13</v>
      </c>
      <c r="B82" s="39"/>
      <c r="C82" s="54"/>
      <c r="D82" s="22"/>
      <c r="E82" s="78"/>
      <c r="F82" s="61"/>
      <c r="G82" s="4"/>
      <c r="H82" s="128"/>
      <c r="J82" s="14"/>
      <c r="K82" s="21"/>
      <c r="N82" s="67"/>
    </row>
    <row r="83" spans="1:18" ht="18.75" customHeight="1" x14ac:dyDescent="0.2">
      <c r="A83" s="7" t="s">
        <v>95</v>
      </c>
      <c r="B83" s="40" t="s">
        <v>94</v>
      </c>
      <c r="C83" s="54" t="s">
        <v>96</v>
      </c>
      <c r="F83" s="56">
        <v>151.19</v>
      </c>
      <c r="G83" s="45"/>
      <c r="H83" s="128"/>
      <c r="J83" s="14"/>
      <c r="K83" s="14"/>
      <c r="L83" s="70"/>
      <c r="M83" s="71"/>
    </row>
    <row r="84" spans="1:18" ht="18.75" customHeight="1" x14ac:dyDescent="0.2">
      <c r="A84" s="7" t="s">
        <v>97</v>
      </c>
      <c r="B84" s="40" t="s">
        <v>94</v>
      </c>
      <c r="C84" s="54" t="s">
        <v>98</v>
      </c>
      <c r="F84" s="56">
        <v>55</v>
      </c>
      <c r="G84" s="45"/>
      <c r="H84" s="128"/>
      <c r="J84" s="14"/>
      <c r="K84" s="14"/>
      <c r="L84" s="70"/>
      <c r="M84" s="71"/>
    </row>
    <row r="85" spans="1:18" ht="18.75" customHeight="1" x14ac:dyDescent="0.2">
      <c r="A85" s="7" t="s">
        <v>99</v>
      </c>
      <c r="B85" s="40" t="s">
        <v>94</v>
      </c>
      <c r="C85" s="54" t="s">
        <v>100</v>
      </c>
      <c r="F85" s="56">
        <v>801.41</v>
      </c>
      <c r="G85" s="45"/>
      <c r="H85" s="128"/>
      <c r="J85" s="14"/>
      <c r="K85" s="14"/>
      <c r="L85" s="70"/>
      <c r="M85" s="71"/>
    </row>
    <row r="86" spans="1:18" ht="18.75" customHeight="1" x14ac:dyDescent="0.2">
      <c r="A86" s="7" t="s">
        <v>102</v>
      </c>
      <c r="B86" s="40" t="s">
        <v>94</v>
      </c>
      <c r="C86" s="54" t="s">
        <v>101</v>
      </c>
      <c r="F86" s="56">
        <v>184</v>
      </c>
      <c r="G86" s="45"/>
      <c r="H86" s="128"/>
      <c r="J86" s="14"/>
      <c r="K86" s="14"/>
      <c r="L86" s="70"/>
      <c r="M86" s="71"/>
    </row>
    <row r="87" spans="1:18" x14ac:dyDescent="0.2">
      <c r="A87" s="7" t="s">
        <v>103</v>
      </c>
      <c r="B87" s="40" t="s">
        <v>94</v>
      </c>
      <c r="C87" s="114" t="s">
        <v>104</v>
      </c>
      <c r="F87" s="56">
        <v>25</v>
      </c>
      <c r="L87" s="70"/>
      <c r="M87" s="71"/>
    </row>
    <row r="88" spans="1:18" ht="17.25" customHeight="1" x14ac:dyDescent="0.2">
      <c r="G88" s="45"/>
      <c r="H88" s="128"/>
      <c r="J88" s="87"/>
      <c r="K88" s="70"/>
      <c r="L88" s="70"/>
      <c r="M88" s="71"/>
      <c r="N88" s="91"/>
      <c r="O88" s="76"/>
      <c r="P88" s="76"/>
      <c r="Q88" s="74"/>
      <c r="R88" s="74"/>
    </row>
    <row r="89" spans="1:18" x14ac:dyDescent="0.2">
      <c r="C89" s="34"/>
      <c r="G89" s="4"/>
      <c r="H89" s="129"/>
      <c r="I89" s="14"/>
      <c r="J89" s="87"/>
      <c r="K89" s="70"/>
      <c r="L89" s="70"/>
      <c r="M89" s="71"/>
      <c r="N89" s="91"/>
      <c r="O89" s="76"/>
      <c r="P89" s="76"/>
      <c r="Q89" s="74"/>
      <c r="R89" s="74"/>
    </row>
    <row r="90" spans="1:18" x14ac:dyDescent="0.2">
      <c r="A90" s="7" t="s">
        <v>2</v>
      </c>
      <c r="C90" s="54"/>
      <c r="F90" s="77">
        <f>SUM(F83:F89)</f>
        <v>1216.5999999999999</v>
      </c>
      <c r="G90" s="46"/>
      <c r="H90" s="128"/>
      <c r="I90" s="25"/>
      <c r="J90" s="21"/>
      <c r="K90" s="21"/>
      <c r="L90" s="14"/>
      <c r="M90" s="14"/>
      <c r="N90" s="14"/>
    </row>
    <row r="91" spans="1:18" x14ac:dyDescent="0.2">
      <c r="C91" s="54"/>
      <c r="F91" s="63"/>
      <c r="G91" s="46"/>
      <c r="H91" s="128"/>
      <c r="I91" s="25"/>
      <c r="J91" s="21"/>
      <c r="K91" s="21"/>
      <c r="L91" s="14"/>
      <c r="M91" s="14"/>
      <c r="N91" s="14"/>
    </row>
    <row r="94" spans="1:18" x14ac:dyDescent="0.2">
      <c r="L94" s="70"/>
      <c r="M94" s="71"/>
    </row>
    <row r="95" spans="1:18" x14ac:dyDescent="0.2">
      <c r="A95" s="6" t="s">
        <v>11</v>
      </c>
      <c r="B95" s="39"/>
      <c r="F95" s="62">
        <f>SUM(F92:F94)</f>
        <v>0</v>
      </c>
      <c r="L95" s="70"/>
      <c r="M95" s="71"/>
    </row>
    <row r="96" spans="1:18" ht="14.25" x14ac:dyDescent="0.2">
      <c r="A96" s="6"/>
      <c r="B96" s="39"/>
      <c r="C96" s="82"/>
      <c r="D96" s="73"/>
      <c r="E96" s="61"/>
      <c r="F96" s="4"/>
      <c r="G96" s="4"/>
      <c r="H96" s="129"/>
      <c r="I96" s="14"/>
      <c r="J96" s="14"/>
      <c r="K96" s="70"/>
      <c r="L96" s="70"/>
      <c r="M96" s="71"/>
      <c r="N96" s="71"/>
      <c r="O96" s="76"/>
      <c r="P96" s="76"/>
      <c r="Q96" s="74"/>
      <c r="R96" s="74"/>
    </row>
    <row r="97" spans="1:18" x14ac:dyDescent="0.2">
      <c r="D97" s="22"/>
      <c r="F97" s="75"/>
      <c r="G97" s="4"/>
      <c r="H97" s="128"/>
      <c r="I97" s="14"/>
      <c r="J97" s="14"/>
      <c r="K97" s="70"/>
      <c r="L97" s="70"/>
      <c r="M97" s="71"/>
      <c r="N97" s="91"/>
      <c r="O97" s="76"/>
      <c r="P97" s="76"/>
      <c r="Q97" s="74"/>
      <c r="R97" s="74"/>
    </row>
    <row r="98" spans="1:18" x14ac:dyDescent="0.2">
      <c r="A98" s="6" t="s">
        <v>14</v>
      </c>
      <c r="B98" s="39"/>
      <c r="D98" s="22"/>
      <c r="G98" s="4"/>
      <c r="H98" s="130">
        <f>F90+F95</f>
        <v>1216.5999999999999</v>
      </c>
      <c r="I98" s="14"/>
      <c r="J98" s="14"/>
      <c r="K98" s="70"/>
      <c r="L98" s="70"/>
      <c r="M98" s="70"/>
      <c r="N98" s="71"/>
      <c r="O98" s="93"/>
      <c r="P98" s="76"/>
      <c r="Q98" s="76"/>
      <c r="R98" s="74"/>
    </row>
    <row r="99" spans="1:18" x14ac:dyDescent="0.2">
      <c r="B99" s="39"/>
      <c r="F99" s="63"/>
      <c r="G99" s="4"/>
      <c r="H99" s="127"/>
      <c r="I99" s="14"/>
      <c r="J99" s="14"/>
      <c r="K99" s="26"/>
      <c r="L99" s="14"/>
      <c r="M99" s="14"/>
      <c r="N99" s="14"/>
      <c r="O99" s="92"/>
      <c r="P99" s="92"/>
      <c r="Q99" s="92"/>
      <c r="R99" s="92"/>
    </row>
    <row r="100" spans="1:18" s="8" customFormat="1" ht="13.5" thickBot="1" x14ac:dyDescent="0.25">
      <c r="A100" s="6" t="s">
        <v>113</v>
      </c>
      <c r="B100" s="39"/>
      <c r="C100" s="17"/>
      <c r="D100" s="22"/>
      <c r="E100" s="50"/>
      <c r="F100" s="4"/>
      <c r="H100" s="120">
        <f>+H79-H98</f>
        <v>6879.7800000000007</v>
      </c>
      <c r="I100" s="23" t="s">
        <v>2</v>
      </c>
      <c r="J100" s="23"/>
      <c r="K100" s="14"/>
      <c r="Q100" s="4"/>
      <c r="R100" s="4"/>
    </row>
    <row r="101" spans="1:18" x14ac:dyDescent="0.2">
      <c r="D101" s="22"/>
      <c r="E101" s="4"/>
      <c r="F101" s="61"/>
      <c r="G101" s="25"/>
      <c r="H101" s="127"/>
      <c r="I101" s="25"/>
      <c r="J101" s="26"/>
      <c r="K101" s="8"/>
      <c r="L101" s="26"/>
      <c r="M101" s="14"/>
      <c r="N101" s="14"/>
      <c r="Q101" s="8"/>
      <c r="R101" s="8"/>
    </row>
    <row r="102" spans="1:18" x14ac:dyDescent="0.2">
      <c r="A102" s="55"/>
      <c r="B102" s="38"/>
      <c r="D102" s="22"/>
      <c r="E102" s="50"/>
      <c r="F102" s="63"/>
      <c r="G102" s="4"/>
      <c r="H102" s="132"/>
      <c r="J102" s="14"/>
      <c r="K102" s="21"/>
      <c r="L102" s="14"/>
      <c r="M102" s="14"/>
      <c r="N102" s="14"/>
    </row>
    <row r="103" spans="1:18" x14ac:dyDescent="0.2">
      <c r="A103" s="12"/>
      <c r="B103" s="38"/>
      <c r="D103" s="19"/>
      <c r="E103" s="50"/>
      <c r="F103" s="64"/>
      <c r="G103" s="51"/>
      <c r="H103" s="129"/>
      <c r="J103" s="21"/>
      <c r="K103" s="14"/>
      <c r="L103" s="27"/>
      <c r="M103" s="26"/>
      <c r="N103" s="14"/>
    </row>
    <row r="104" spans="1:18" x14ac:dyDescent="0.2">
      <c r="A104" s="12" t="s">
        <v>17</v>
      </c>
      <c r="B104" s="99" t="s">
        <v>20</v>
      </c>
      <c r="C104" s="95">
        <v>3876</v>
      </c>
      <c r="D104" s="20"/>
      <c r="E104" s="32"/>
      <c r="F104" s="64"/>
      <c r="G104" s="14"/>
      <c r="H104" s="129"/>
      <c r="I104" s="14"/>
      <c r="J104" s="14"/>
      <c r="K104" s="14"/>
      <c r="L104" s="14"/>
      <c r="M104" s="14"/>
      <c r="N104" s="14"/>
    </row>
    <row r="105" spans="1:18" x14ac:dyDescent="0.2">
      <c r="A105" s="13"/>
      <c r="B105" s="99" t="s">
        <v>80</v>
      </c>
      <c r="C105" s="95">
        <f>H100</f>
        <v>6879.7800000000007</v>
      </c>
      <c r="D105" s="20"/>
      <c r="E105" s="31"/>
      <c r="F105" s="64"/>
      <c r="G105" s="14"/>
      <c r="H105" s="133"/>
      <c r="I105" s="14"/>
      <c r="J105" s="14"/>
      <c r="K105" s="14"/>
      <c r="L105" s="21"/>
      <c r="M105" s="26"/>
      <c r="N105" s="14"/>
    </row>
    <row r="106" spans="1:18" ht="33.75" x14ac:dyDescent="0.2">
      <c r="A106" s="13"/>
      <c r="B106" s="99" t="s">
        <v>35</v>
      </c>
      <c r="C106" s="95">
        <f>SUM(C105-C104)</f>
        <v>3003.7800000000007</v>
      </c>
      <c r="D106" s="20"/>
      <c r="E106" s="32"/>
      <c r="F106" s="64"/>
      <c r="G106" s="21"/>
      <c r="H106" s="129"/>
      <c r="I106" s="26"/>
      <c r="J106" s="26"/>
      <c r="K106" s="26"/>
      <c r="L106" s="14"/>
      <c r="M106" s="14"/>
      <c r="N106" s="14"/>
    </row>
    <row r="107" spans="1:18" x14ac:dyDescent="0.2">
      <c r="A107" s="13"/>
      <c r="B107" s="96"/>
      <c r="C107" s="97"/>
      <c r="D107" s="19"/>
      <c r="E107" s="32"/>
      <c r="F107" s="65"/>
      <c r="G107" s="21"/>
      <c r="H107" s="129"/>
      <c r="I107" s="14"/>
      <c r="J107" s="14"/>
      <c r="K107" s="14"/>
      <c r="L107" s="14"/>
      <c r="M107" s="14"/>
      <c r="N107" s="14"/>
    </row>
    <row r="108" spans="1:18" x14ac:dyDescent="0.2">
      <c r="A108" s="13"/>
      <c r="B108" s="103"/>
      <c r="C108" s="104"/>
      <c r="D108" s="19"/>
      <c r="E108" s="32"/>
      <c r="F108" s="64"/>
      <c r="G108" s="26"/>
      <c r="H108" s="124"/>
      <c r="I108" s="26"/>
      <c r="J108" s="26"/>
      <c r="K108" s="14"/>
      <c r="L108" s="14"/>
      <c r="M108" s="14"/>
      <c r="N108" s="14"/>
    </row>
    <row r="109" spans="1:18" x14ac:dyDescent="0.2">
      <c r="A109" s="13"/>
      <c r="B109" s="103"/>
      <c r="C109" s="105"/>
      <c r="D109" s="19"/>
      <c r="E109" s="31"/>
      <c r="F109" s="66"/>
      <c r="G109" s="14"/>
      <c r="H109" s="124"/>
      <c r="I109" s="14"/>
      <c r="J109" s="14"/>
      <c r="K109" s="14"/>
      <c r="L109" s="14"/>
      <c r="M109" s="14"/>
      <c r="N109" s="14"/>
    </row>
    <row r="110" spans="1:18" x14ac:dyDescent="0.2">
      <c r="B110" s="32"/>
      <c r="C110" s="65"/>
      <c r="D110" s="21"/>
      <c r="E110" s="31"/>
      <c r="F110" s="66"/>
      <c r="G110" s="13"/>
      <c r="H110" s="124"/>
      <c r="I110" s="14"/>
      <c r="J110" s="14"/>
      <c r="K110" s="14"/>
      <c r="L110" s="14"/>
      <c r="M110" s="14"/>
      <c r="N110" s="14"/>
    </row>
    <row r="111" spans="1:18" x14ac:dyDescent="0.2">
      <c r="B111" s="32"/>
      <c r="C111" s="64"/>
      <c r="D111" s="26"/>
      <c r="E111" s="31"/>
      <c r="F111" s="66"/>
      <c r="G111" s="13"/>
      <c r="I111" s="14"/>
      <c r="J111" s="14"/>
      <c r="K111" s="14"/>
    </row>
    <row r="112" spans="1:18" ht="15.75" x14ac:dyDescent="0.25">
      <c r="A112" s="6"/>
      <c r="B112" s="32"/>
      <c r="C112" s="106"/>
      <c r="D112" s="14"/>
      <c r="E112" s="31"/>
      <c r="F112" s="66"/>
      <c r="G112" s="13"/>
      <c r="I112" s="14"/>
      <c r="J112" s="14"/>
    </row>
    <row r="113" spans="2:10" x14ac:dyDescent="0.2">
      <c r="B113" s="31"/>
      <c r="D113" s="13"/>
      <c r="E113" s="31"/>
      <c r="G113" s="13"/>
      <c r="I113" s="14"/>
      <c r="J113" s="14"/>
    </row>
  </sheetData>
  <mergeCells count="3">
    <mergeCell ref="A3:H3"/>
    <mergeCell ref="A5:H5"/>
    <mergeCell ref="B6:G6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Smith</dc:creator>
  <cp:lastModifiedBy>Ennerdale Clerk</cp:lastModifiedBy>
  <cp:lastPrinted>2022-05-16T12:43:13Z</cp:lastPrinted>
  <dcterms:created xsi:type="dcterms:W3CDTF">2012-04-29T09:03:46Z</dcterms:created>
  <dcterms:modified xsi:type="dcterms:W3CDTF">2022-06-18T18:44:32Z</dcterms:modified>
</cp:coreProperties>
</file>